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Юттери" sheetId="1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овый" localSheetId="0" hidden="1">#REF!,#REF!,#REF!</definedName>
    <definedName name="новый" hidden="1">#REF!,#REF!,#REF!</definedName>
    <definedName name="_xlnm.Print_Area">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45621"/>
</workbook>
</file>

<file path=xl/calcChain.xml><?xml version="1.0" encoding="utf-8"?>
<calcChain xmlns="http://schemas.openxmlformats.org/spreadsheetml/2006/main">
  <c r="C16" i="1" l="1"/>
  <c r="C15" i="1"/>
  <c r="C14" i="1"/>
  <c r="C10" i="1" l="1"/>
  <c r="C11" i="1" s="1"/>
  <c r="C12" i="1" l="1"/>
  <c r="C13" i="1" l="1"/>
  <c r="C17" i="1" l="1"/>
  <c r="C19" i="1" s="1"/>
</calcChain>
</file>

<file path=xl/sharedStrings.xml><?xml version="1.0" encoding="utf-8"?>
<sst xmlns="http://schemas.openxmlformats.org/spreadsheetml/2006/main" count="17" uniqueCount="17">
  <si>
    <t>Содержание и текущий ремонт придомовой территории</t>
  </si>
  <si>
    <t>Кол-во сотрудников, чел.</t>
  </si>
  <si>
    <t>Оклад, руб.</t>
  </si>
  <si>
    <t>ФОТ, руб.</t>
  </si>
  <si>
    <t>Резерв отпусков, руб.</t>
  </si>
  <si>
    <t>ФОТ_Итого, руб.</t>
  </si>
  <si>
    <t>ЕСН (30,2%), руб.</t>
  </si>
  <si>
    <t>Материалы, инструмент, руб.</t>
  </si>
  <si>
    <t>Спецодежда, руб.</t>
  </si>
  <si>
    <t>Озеленение территории, вывоз снега</t>
  </si>
  <si>
    <t>ИТОГО РАСХОДЫ</t>
  </si>
  <si>
    <t>Приложение № 4</t>
  </si>
  <si>
    <t>Расчет тарифа на услугу содержания и текущего ремонт придомовой территории.</t>
  </si>
  <si>
    <t>Затраты, руб.</t>
  </si>
  <si>
    <t>Тариф, руб./м2 с учетом рентабельности 10%</t>
  </si>
  <si>
    <t>Площадь жилых и нежилых помещений всего комплекса домов «Юттери» (г. Колпино, Понтонная ул., дом 7.1.А, 9.1.А, 11.1.А, 7.2.1), кв.м.</t>
  </si>
  <si>
    <t>(к вопросу № 5  повестки дня собрания собственников с 11 апреля по 20 июня 2019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</si>
</sst>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9" fillId="0" borderId="0">
      <alignment horizontal="left"/>
    </xf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166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0" fillId="0" borderId="0"/>
    <xf numFmtId="0" fontId="8" fillId="0" borderId="0"/>
  </cellStyleXfs>
  <cellXfs count="19">
    <xf numFmtId="0" fontId="0" fillId="0" borderId="0" xfId="0"/>
    <xf numFmtId="0" fontId="13" fillId="0" borderId="0" xfId="0" applyFont="1"/>
    <xf numFmtId="0" fontId="12" fillId="0" borderId="0" xfId="1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left"/>
    </xf>
    <xf numFmtId="3" fontId="17" fillId="0" borderId="3" xfId="72" applyNumberFormat="1" applyFont="1" applyFill="1" applyBorder="1" applyAlignment="1">
      <alignment horizontal="left" vertical="center"/>
    </xf>
    <xf numFmtId="3" fontId="17" fillId="0" borderId="1" xfId="72" applyNumberFormat="1" applyFont="1" applyFill="1" applyBorder="1" applyAlignment="1">
      <alignment horizontal="center" vertical="center" wrapText="1"/>
    </xf>
    <xf numFmtId="3" fontId="10" fillId="0" borderId="4" xfId="72" applyNumberFormat="1" applyFont="1" applyFill="1" applyBorder="1" applyAlignment="1">
      <alignment horizontal="left" vertical="center"/>
    </xf>
    <xf numFmtId="3" fontId="10" fillId="0" borderId="2" xfId="72" applyNumberFormat="1" applyFont="1" applyFill="1" applyBorder="1" applyAlignment="1">
      <alignment horizontal="center" vertical="center"/>
    </xf>
    <xf numFmtId="3" fontId="10" fillId="0" borderId="5" xfId="72" applyNumberFormat="1" applyFont="1" applyFill="1" applyBorder="1" applyAlignment="1">
      <alignment horizontal="left" vertical="center"/>
    </xf>
    <xf numFmtId="3" fontId="10" fillId="0" borderId="6" xfId="72" applyNumberFormat="1" applyFont="1" applyFill="1" applyBorder="1" applyAlignment="1">
      <alignment horizontal="center" vertical="center"/>
    </xf>
    <xf numFmtId="3" fontId="10" fillId="2" borderId="5" xfId="72" applyNumberFormat="1" applyFont="1" applyFill="1" applyBorder="1" applyAlignment="1">
      <alignment horizontal="left" vertical="center"/>
    </xf>
    <xf numFmtId="3" fontId="10" fillId="2" borderId="6" xfId="72" applyNumberFormat="1" applyFont="1" applyFill="1" applyBorder="1" applyAlignment="1">
      <alignment horizontal="center" vertical="center"/>
    </xf>
    <xf numFmtId="4" fontId="10" fillId="0" borderId="6" xfId="72" applyNumberFormat="1" applyFont="1" applyFill="1" applyBorder="1" applyAlignment="1">
      <alignment horizontal="center" vertical="center"/>
    </xf>
    <xf numFmtId="3" fontId="17" fillId="2" borderId="3" xfId="72" applyNumberFormat="1" applyFont="1" applyFill="1" applyBorder="1" applyAlignment="1">
      <alignment horizontal="left" vertical="center"/>
    </xf>
    <xf numFmtId="4" fontId="17" fillId="2" borderId="1" xfId="72" applyNumberFormat="1" applyFont="1" applyFill="1" applyBorder="1" applyAlignment="1">
      <alignment horizontal="center" vertical="center"/>
    </xf>
    <xf numFmtId="3" fontId="10" fillId="0" borderId="5" xfId="72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75">
    <cellStyle name="Normal_Sheet1" xfId="3"/>
    <cellStyle name="Гиперссылка 2" xfId="4"/>
    <cellStyle name="Денежный 2" xfId="5"/>
    <cellStyle name="Обычный" xfId="0" builtinId="0"/>
    <cellStyle name="Обычный 10" xfId="6"/>
    <cellStyle name="Обычный 11" xfId="7"/>
    <cellStyle name="Обычный 11 2" xfId="8"/>
    <cellStyle name="Обычный 12" xfId="9"/>
    <cellStyle name="Обычный 12 2" xfId="10"/>
    <cellStyle name="Обычный 13" xfId="11"/>
    <cellStyle name="Обычный 13 2" xfId="12"/>
    <cellStyle name="Обычный 14" xfId="13"/>
    <cellStyle name="Обычный 14 2" xfId="14"/>
    <cellStyle name="Обычный 15" xfId="15"/>
    <cellStyle name="Обычный 15 2" xfId="16"/>
    <cellStyle name="Обычный 16" xfId="17"/>
    <cellStyle name="Обычный 16 2" xfId="18"/>
    <cellStyle name="Обычный 16 3" xfId="19"/>
    <cellStyle name="Обычный 17" xfId="20"/>
    <cellStyle name="Обычный 17 2" xfId="21"/>
    <cellStyle name="Обычный 17 3" xfId="22"/>
    <cellStyle name="Обычный 17 4" xfId="23"/>
    <cellStyle name="Обычный 18" xfId="24"/>
    <cellStyle name="Обычный 18 2" xfId="25"/>
    <cellStyle name="Обычный 18 3" xfId="26"/>
    <cellStyle name="Обычный 19" xfId="27"/>
    <cellStyle name="Обычный 19 2" xfId="28"/>
    <cellStyle name="Обычный 2" xfId="29"/>
    <cellStyle name="Обычный 2 2" xfId="30"/>
    <cellStyle name="Обычный 2 2 2" xfId="31"/>
    <cellStyle name="Обычный 2 2 3" xfId="74"/>
    <cellStyle name="Обычный 2 3" xfId="32"/>
    <cellStyle name="Обычный 2 4" xfId="33"/>
    <cellStyle name="Обычный 2_Канц предст нов год (8)" xfId="34"/>
    <cellStyle name="Обычный 20" xfId="35"/>
    <cellStyle name="Обычный 21" xfId="36"/>
    <cellStyle name="Обычный 22" xfId="37"/>
    <cellStyle name="Обычный 23" xfId="38"/>
    <cellStyle name="Обычный 3" xfId="39"/>
    <cellStyle name="Обычный 3 2" xfId="40"/>
    <cellStyle name="Обычный 3 3" xfId="73"/>
    <cellStyle name="Обычный 4" xfId="41"/>
    <cellStyle name="Обычный 4 2" xfId="42"/>
    <cellStyle name="Обычный 4 2 2" xfId="43"/>
    <cellStyle name="Обычный 4 3" xfId="44"/>
    <cellStyle name="Обычный 5" xfId="45"/>
    <cellStyle name="Обычный 5 2" xfId="46"/>
    <cellStyle name="Обычный 53" xfId="47"/>
    <cellStyle name="Обычный 6" xfId="48"/>
    <cellStyle name="Обычный 7" xfId="49"/>
    <cellStyle name="Обычный 7 2" xfId="50"/>
    <cellStyle name="Обычный 7 2 2" xfId="51"/>
    <cellStyle name="Обычный 7 2 2 2" xfId="52"/>
    <cellStyle name="Обычный 7 2 3" xfId="53"/>
    <cellStyle name="Обычный 7 3" xfId="54"/>
    <cellStyle name="Обычный 7 3 2" xfId="55"/>
    <cellStyle name="Обычный 7 4" xfId="56"/>
    <cellStyle name="Обычный 7 4 2" xfId="57"/>
    <cellStyle name="Обычный 7 5" xfId="58"/>
    <cellStyle name="Обычный 8" xfId="59"/>
    <cellStyle name="Обычный 8 2" xfId="60"/>
    <cellStyle name="Обычный 8 3" xfId="61"/>
    <cellStyle name="Обычный 9" xfId="62"/>
    <cellStyle name="Обычный 9 2" xfId="63"/>
    <cellStyle name="Обычный_бюджет 2008 (11.02.08) на утверждение" xfId="72"/>
    <cellStyle name="Обычный_тарифы город=факт" xfId="1"/>
    <cellStyle name="Процентный 2" xfId="64"/>
    <cellStyle name="Процентный 3" xfId="65"/>
    <cellStyle name="Стиль 1" xfId="66"/>
    <cellStyle name="Финансовый 2" xfId="2"/>
    <cellStyle name="Финансовый 2 2" xfId="67"/>
    <cellStyle name="Финансовый 3" xfId="68"/>
    <cellStyle name="Финансовый 4" xfId="69"/>
    <cellStyle name="Финансовый 4 2" xfId="70"/>
    <cellStyle name="Финансовый 5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workbookViewId="0">
      <selection activeCell="C2" sqref="C2"/>
    </sheetView>
  </sheetViews>
  <sheetFormatPr defaultRowHeight="15" x14ac:dyDescent="0.25"/>
  <cols>
    <col min="1" max="1" width="4.7109375" style="1" customWidth="1"/>
    <col min="2" max="2" width="74.7109375" style="1" customWidth="1"/>
    <col min="3" max="3" width="14.85546875" style="1" customWidth="1"/>
    <col min="4" max="7" width="16.7109375" style="1" customWidth="1"/>
    <col min="8" max="8" width="21.85546875" style="1" hidden="1" customWidth="1"/>
    <col min="9" max="9" width="57.42578125" style="1" customWidth="1"/>
    <col min="10" max="15" width="8.85546875" style="1"/>
  </cols>
  <sheetData>
    <row r="1" spans="2:4" x14ac:dyDescent="0.25">
      <c r="C1" s="3" t="s">
        <v>11</v>
      </c>
    </row>
    <row r="2" spans="2:4" x14ac:dyDescent="0.25">
      <c r="C2" s="3" t="s">
        <v>16</v>
      </c>
    </row>
    <row r="3" spans="2:4" x14ac:dyDescent="0.25">
      <c r="C3" s="3"/>
    </row>
    <row r="4" spans="2:4" x14ac:dyDescent="0.25">
      <c r="B4" s="17" t="s">
        <v>12</v>
      </c>
      <c r="C4" s="18"/>
    </row>
    <row r="5" spans="2:4" x14ac:dyDescent="0.25">
      <c r="B5" s="18"/>
      <c r="C5" s="18"/>
    </row>
    <row r="6" spans="2:4" x14ac:dyDescent="0.25">
      <c r="B6" s="4"/>
      <c r="C6" s="4"/>
    </row>
    <row r="7" spans="2:4" ht="30.6" customHeight="1" x14ac:dyDescent="0.25">
      <c r="B7" s="5" t="s">
        <v>0</v>
      </c>
      <c r="C7" s="6" t="s">
        <v>13</v>
      </c>
      <c r="D7" s="2"/>
    </row>
    <row r="8" spans="2:4" ht="30.6" customHeight="1" x14ac:dyDescent="0.25">
      <c r="B8" s="7" t="s">
        <v>1</v>
      </c>
      <c r="C8" s="8">
        <v>5</v>
      </c>
      <c r="D8" s="2"/>
    </row>
    <row r="9" spans="2:4" ht="30.6" customHeight="1" x14ac:dyDescent="0.25">
      <c r="B9" s="9" t="s">
        <v>2</v>
      </c>
      <c r="C9" s="10">
        <v>21000</v>
      </c>
      <c r="D9" s="2"/>
    </row>
    <row r="10" spans="2:4" ht="30.6" customHeight="1" x14ac:dyDescent="0.25">
      <c r="B10" s="9" t="s">
        <v>3</v>
      </c>
      <c r="C10" s="10">
        <f>C8*C9</f>
        <v>105000</v>
      </c>
      <c r="D10" s="2"/>
    </row>
    <row r="11" spans="2:4" ht="30.6" customHeight="1" x14ac:dyDescent="0.25">
      <c r="B11" s="9" t="s">
        <v>4</v>
      </c>
      <c r="C11" s="10">
        <f>C10/12</f>
        <v>8750</v>
      </c>
      <c r="D11" s="2"/>
    </row>
    <row r="12" spans="2:4" ht="30.6" customHeight="1" x14ac:dyDescent="0.25">
      <c r="B12" s="9" t="s">
        <v>5</v>
      </c>
      <c r="C12" s="10">
        <f>C10+C11</f>
        <v>113750</v>
      </c>
      <c r="D12" s="2"/>
    </row>
    <row r="13" spans="2:4" ht="30.6" customHeight="1" x14ac:dyDescent="0.25">
      <c r="B13" s="9" t="s">
        <v>6</v>
      </c>
      <c r="C13" s="10">
        <f>C12*0.302</f>
        <v>34352.5</v>
      </c>
      <c r="D13" s="2"/>
    </row>
    <row r="14" spans="2:4" ht="30.6" customHeight="1" x14ac:dyDescent="0.25">
      <c r="B14" s="9" t="s">
        <v>7</v>
      </c>
      <c r="C14" s="10">
        <f>200000/12</f>
        <v>16666.666666666668</v>
      </c>
      <c r="D14" s="2"/>
    </row>
    <row r="15" spans="2:4" ht="30.6" customHeight="1" x14ac:dyDescent="0.25">
      <c r="B15" s="9" t="s">
        <v>8</v>
      </c>
      <c r="C15" s="10">
        <f>((2160/12)+(3100/24))*C8</f>
        <v>1545.833333333333</v>
      </c>
      <c r="D15" s="2"/>
    </row>
    <row r="16" spans="2:4" ht="30.6" customHeight="1" x14ac:dyDescent="0.25">
      <c r="B16" s="9" t="s">
        <v>9</v>
      </c>
      <c r="C16" s="10">
        <f>150000/12</f>
        <v>12500</v>
      </c>
      <c r="D16" s="2"/>
    </row>
    <row r="17" spans="2:4" ht="30.6" customHeight="1" x14ac:dyDescent="0.25">
      <c r="B17" s="11" t="s">
        <v>10</v>
      </c>
      <c r="C17" s="12">
        <f>C12+C13+C14+C15+C16</f>
        <v>178815</v>
      </c>
      <c r="D17" s="2"/>
    </row>
    <row r="18" spans="2:4" ht="30.6" customHeight="1" x14ac:dyDescent="0.25">
      <c r="B18" s="16" t="s">
        <v>15</v>
      </c>
      <c r="C18" s="13">
        <v>39535.699999999997</v>
      </c>
      <c r="D18" s="2"/>
    </row>
    <row r="19" spans="2:4" ht="30.6" customHeight="1" x14ac:dyDescent="0.25">
      <c r="B19" s="14" t="s">
        <v>14</v>
      </c>
      <c r="C19" s="15">
        <f>C17*1.1/C18</f>
        <v>4.975161689308651</v>
      </c>
      <c r="D19" s="2"/>
    </row>
  </sheetData>
  <mergeCells count="1">
    <mergeCell ref="B4:C5"/>
  </mergeCells>
  <printOptions horizontalCentered="1"/>
  <pageMargins left="0.70866141732283461" right="0.70866141732283461" top="0" bottom="0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Юттери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2019-01-24T12:51:55Z</cp:lastPrinted>
  <dcterms:created xsi:type="dcterms:W3CDTF">2015-08-11T14:37:28Z</dcterms:created>
  <dcterms:modified xsi:type="dcterms:W3CDTF">2019-03-21T13:06:27Z</dcterms:modified>
</cp:coreProperties>
</file>