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жилье" sheetId="1" state="visible" r:id="rId2"/>
    <sheet name="нежилье" sheetId="2" state="visible" r:id="rId3"/>
    <sheet name="паркинг " sheetId="3" state="visible" r:id="rId4"/>
    <sheet name="достаточность" sheetId="4" state="hidden" r:id="rId5"/>
  </sheets>
  <definedNames>
    <definedName function="false" hidden="false" localSheetId="0" name="_xlnm.Print_Area" vbProcedure="false">' жилье'!$A$5:$G$29</definedName>
    <definedName function="false" hidden="false" localSheetId="1" name="_xlnm.Print_Area" vbProcedure="false">нежилье!$A$5:$G$27</definedName>
    <definedName function="false" hidden="false" localSheetId="2" name="_xlnm.Print_Area" vbProcedure="false">'паркинг '!$A$6:$E$26</definedName>
    <definedName function="false" hidden="false" name="csDesignMode" vbProcedure="false">1</definedName>
    <definedName function="false" hidden="false" name="EUR_C" vbProcedure="false">#REF!</definedName>
    <definedName function="false" hidden="false" name="EUR_O" vbProcedure="false">#REF!</definedName>
    <definedName function="false" hidden="false" name="f" vbProcedure="false">#REF!,#REF!,#REF!</definedName>
    <definedName function="false" hidden="false" name="limcount" vbProcedure="false">1</definedName>
    <definedName function="false" hidden="false" name="USD_C" vbProcedure="false">#REF!</definedName>
    <definedName function="false" hidden="false" name="USD_O" vbProcedure="false">#REF!</definedName>
    <definedName function="false" hidden="false" name="ZSER" vbProcedure="false">#REF!</definedName>
    <definedName function="false" hidden="false" name="Z_0885457D_12CF_4923_864D_998BA35CE01D_.wvu.Cols" vbProcedure="false">#REF!,#REF!</definedName>
    <definedName function="false" hidden="false" name="Z_0885457D_12CF_4923_864D_998BA35CE01D_.wvu.Rows" vbProcedure="false">#REF!,#REF!,#REF!</definedName>
    <definedName function="false" hidden="false" name="Z_144EA558_4B8B_4239_858D_3D3B320E64FA_.wvu.Cols" vbProcedure="false">#REF!,#REF!</definedName>
    <definedName function="false" hidden="false" name="Z_144EA558_4B8B_4239_858D_3D3B320E64FA_.wvu.PrintArea" vbProcedure="false">#REF!</definedName>
    <definedName function="false" hidden="false" name="Z_2D3F4D39_1D20_491A_8BE9_2F4C8E41EE2A_.wvu.Cols" vbProcedure="false">#REF!</definedName>
    <definedName function="false" hidden="false" name="_xlnm.Print_Area" vbProcedure="false">#REF!</definedName>
    <definedName function="false" hidden="false" name="аа" vbProcedure="false">#REF!</definedName>
    <definedName function="false" hidden="false" name="Август" vbProcedure="false">#REF!,#REF!</definedName>
    <definedName function="false" hidden="false" name="АУП_01" vbProcedure="false">#REF!</definedName>
    <definedName function="false" hidden="false" name="БДР_12" vbProcedure="false">#REF!,#REF!</definedName>
    <definedName function="false" hidden="false" name="БДР_2011" vbProcedure="false">#REF!</definedName>
    <definedName function="false" hidden="false" name="газ" vbProcedure="false">#REF!</definedName>
    <definedName function="false" hidden="false" name="Евро" vbProcedure="false">[1]плат.календарь!#REF!</definedName>
    <definedName function="false" hidden="false" name="еееееее" vbProcedure="false">#REF!</definedName>
    <definedName function="false" hidden="false" name="Иностранцы" vbProcedure="false">#REF!,#REF!</definedName>
    <definedName function="false" hidden="false" name="ккк" vbProcedure="false">#REF!</definedName>
    <definedName function="false" hidden="false" name="лазурное" vbProcedure="false">#REF!</definedName>
    <definedName function="false" hidden="false" name="МАЙ" vbProcedure="false">#REF!</definedName>
    <definedName function="false" hidden="false" name="мир" vbProcedure="false">#REF!</definedName>
    <definedName function="false" hidden="false" name="монблан" vbProcedure="false">#REF!,#REF!,#REF!</definedName>
    <definedName function="false" hidden="false" name="НДС" vbProcedure="false">#REF!</definedName>
    <definedName function="false" hidden="false" name="новый" vbProcedure="false">#REF!,#REF!,#REF!</definedName>
    <definedName function="false" hidden="false" name="объектымай" vbProcedure="false">#REF!,#REF!</definedName>
    <definedName function="false" hidden="false" name="пмарплго" vbProcedure="false">#REF!,#REF!</definedName>
    <definedName function="false" hidden="false" name="ппп" vbProcedure="false">#REF!</definedName>
    <definedName function="false" hidden="false" name="пр" vbProcedure="false">#REF!,#REF!,#REF!</definedName>
    <definedName function="false" hidden="false" name="ррррр" vbProcedure="false">#REF!</definedName>
    <definedName function="false" hidden="false" name="срочные" vbProcedure="false">[1]плат.календарь!#REF!</definedName>
    <definedName function="false" hidden="false" name="тося" vbProcedure="false">#REF!</definedName>
    <definedName function="false" hidden="false" name="ф" vbProcedure="false">#REF!</definedName>
    <definedName function="false" hidden="false" name="ФОТобъектымай" vbProcedure="false">#REF!,#REF!</definedName>
    <definedName function="false" hidden="false" name="х_265" vbProcedure="false">#REF!,#REF!,#REF!</definedName>
    <definedName function="false" hidden="false" name="юз" vbProcedure="false">#REF!,#REF!,#REF!</definedName>
    <definedName function="false" hidden="false" name="ЮЗ13" vbProcedure="false">#REF!,#REF!</definedName>
    <definedName function="false" hidden="false" name="ююююююююююююю" vbProcedure="false">#REF!</definedName>
    <definedName function="false" hidden="false" localSheetId="0" name="f" vbProcedure="false">#REF!,#REF!,#REF!</definedName>
    <definedName function="false" hidden="false" localSheetId="0" name="Z_0885457D_12CF_4923_864D_998BA35CE01D_.wvu.Cols" vbProcedure="false">#REF!,#REF!</definedName>
    <definedName function="false" hidden="false" localSheetId="0" name="Z_0885457D_12CF_4923_864D_998BA35CE01D_.wvu.Rows" vbProcedure="false">#REF!,#REF!,#REF!</definedName>
    <definedName function="false" hidden="false" localSheetId="0" name="Z_144EA558_4B8B_4239_858D_3D3B320E64FA_.wvu.Cols" vbProcedure="false">#REF!,#REF!</definedName>
    <definedName function="false" hidden="false" localSheetId="0" name="Z_144EA558_4B8B_4239_858D_3D3B320E64FA_.wvu.PrintArea" vbProcedure="false">#REF!</definedName>
    <definedName function="false" hidden="false" localSheetId="0" name="Z_2D3F4D39_1D20_491A_8BE9_2F4C8E41EE2A_.wvu.Cols" vbProcedure="false">#REF!</definedName>
    <definedName function="false" hidden="false" localSheetId="0" name="Август" vbProcedure="false">#REF!,#REF!</definedName>
    <definedName function="false" hidden="false" localSheetId="0" name="лазурное" vbProcedure="false">#REF!</definedName>
    <definedName function="false" hidden="false" localSheetId="0" name="мир" vbProcedure="false">#REF!</definedName>
    <definedName function="false" hidden="false" localSheetId="0" name="монблан" vbProcedure="false">#REF!,#REF!,#REF!</definedName>
    <definedName function="false" hidden="false" localSheetId="0" name="ппп" vbProcedure="false">#REF!</definedName>
    <definedName function="false" hidden="false" localSheetId="0" name="х_265" vbProcedure="false">#REF!,#REF!,#REF!</definedName>
    <definedName function="false" hidden="false" localSheetId="0" name="юз" vbProcedure="false">#REF!,#REF!,#REF!</definedName>
    <definedName function="false" hidden="false" localSheetId="1" name="f" vbProcedure="false">#REF!,#REF!,#REF!</definedName>
    <definedName function="false" hidden="false" localSheetId="1" name="Z_0885457D_12CF_4923_864D_998BA35CE01D_.wvu.Cols" vbProcedure="false">#REF!,#REF!</definedName>
    <definedName function="false" hidden="false" localSheetId="1" name="Z_0885457D_12CF_4923_864D_998BA35CE01D_.wvu.Rows" vbProcedure="false">#REF!,#REF!,#REF!</definedName>
    <definedName function="false" hidden="false" localSheetId="1" name="Z_144EA558_4B8B_4239_858D_3D3B320E64FA_.wvu.Cols" vbProcedure="false">#REF!,#REF!</definedName>
    <definedName function="false" hidden="false" localSheetId="1" name="Z_144EA558_4B8B_4239_858D_3D3B320E64FA_.wvu.PrintArea" vbProcedure="false">#REF!</definedName>
    <definedName function="false" hidden="false" localSheetId="1" name="Z_2D3F4D39_1D20_491A_8BE9_2F4C8E41EE2A_.wvu.Cols" vbProcedure="false">#REF!</definedName>
    <definedName function="false" hidden="false" localSheetId="1" name="Август" vbProcedure="false">#REF!,#REF!</definedName>
    <definedName function="false" hidden="false" localSheetId="1" name="лазурное" vbProcedure="false">#REF!</definedName>
    <definedName function="false" hidden="false" localSheetId="1" name="мир" vbProcedure="false">#REF!</definedName>
    <definedName function="false" hidden="false" localSheetId="1" name="монблан" vbProcedure="false">#REF!,#REF!,#REF!</definedName>
    <definedName function="false" hidden="false" localSheetId="1" name="ппп" vbProcedure="false">#REF!</definedName>
    <definedName function="false" hidden="false" localSheetId="1" name="х_265" vbProcedure="false">#REF!,#REF!,#REF!</definedName>
    <definedName function="false" hidden="false" localSheetId="1" name="юз" vbProcedure="false">#REF!,#REF!,#REF!</definedName>
    <definedName function="false" hidden="false" localSheetId="2" name="f" vbProcedure="false">#REF!,#REF!,#REF!</definedName>
    <definedName function="false" hidden="false" localSheetId="2" name="Z_0885457D_12CF_4923_864D_998BA35CE01D_.wvu.Cols" vbProcedure="false">#REF!,#REF!</definedName>
    <definedName function="false" hidden="false" localSheetId="2" name="Z_0885457D_12CF_4923_864D_998BA35CE01D_.wvu.Rows" vbProcedure="false">#REF!,#REF!,#REF!</definedName>
    <definedName function="false" hidden="false" localSheetId="2" name="Z_144EA558_4B8B_4239_858D_3D3B320E64FA_.wvu.Cols" vbProcedure="false">#REF!,#REF!</definedName>
    <definedName function="false" hidden="false" localSheetId="2" name="Z_144EA558_4B8B_4239_858D_3D3B320E64FA_.wvu.PrintArea" vbProcedure="false">#REF!</definedName>
    <definedName function="false" hidden="false" localSheetId="2" name="Z_2D3F4D39_1D20_491A_8BE9_2F4C8E41EE2A_.wvu.Cols" vbProcedure="false">#REF!</definedName>
    <definedName function="false" hidden="false" localSheetId="2" name="Август" vbProcedure="false">#REF!,#REF!</definedName>
    <definedName function="false" hidden="false" localSheetId="2" name="лазурное" vbProcedure="false">#REF!</definedName>
    <definedName function="false" hidden="false" localSheetId="2" name="мир" vbProcedure="false">#REF!</definedName>
    <definedName function="false" hidden="false" localSheetId="2" name="монблан" vbProcedure="false">#REF!,#REF!,#REF!</definedName>
    <definedName function="false" hidden="false" localSheetId="2" name="х_265" vbProcedure="false">#REF!,#REF!,#REF!</definedName>
    <definedName function="false" hidden="false" localSheetId="2" name="юз" vbProcedure="false">#REF!,#REF!,#REF!</definedName>
    <definedName function="false" hidden="false" localSheetId="3" name="EUR_C" vbProcedure="false">#REF!</definedName>
    <definedName function="false" hidden="false" localSheetId="3" name="EUR_O" vbProcedure="false">#REF!</definedName>
    <definedName function="false" hidden="false" localSheetId="3" name="f" vbProcedure="false">#REF!,#REF!,#REF!</definedName>
    <definedName function="false" hidden="false" localSheetId="3" name="USD_C" vbProcedure="false">#REF!</definedName>
    <definedName function="false" hidden="false" localSheetId="3" name="USD_O" vbProcedure="false">#REF!</definedName>
    <definedName function="false" hidden="false" localSheetId="3" name="ZSER" vbProcedure="false">#REF!</definedName>
    <definedName function="false" hidden="false" localSheetId="3" name="Z_0885457D_12CF_4923_864D_998BA35CE01D_.wvu.Cols" vbProcedure="false">#REF!,#REF!</definedName>
    <definedName function="false" hidden="false" localSheetId="3" name="Z_0885457D_12CF_4923_864D_998BA35CE01D_.wvu.Rows" vbProcedure="false">#REF!,#REF!,#REF!</definedName>
    <definedName function="false" hidden="false" localSheetId="3" name="Z_144EA558_4B8B_4239_858D_3D3B320E64FA_.wvu.Cols" vbProcedure="false">#REF!,#REF!</definedName>
    <definedName function="false" hidden="false" localSheetId="3" name="Z_144EA558_4B8B_4239_858D_3D3B320E64FA_.wvu.PrintArea" vbProcedure="false">#REF!</definedName>
    <definedName function="false" hidden="false" localSheetId="3" name="Z_2D3F4D39_1D20_491A_8BE9_2F4C8E41EE2A_.wvu.Cols" vbProcedure="false">#REF!</definedName>
    <definedName function="false" hidden="false" localSheetId="3" name="_xlnm.Print_Area" vbProcedure="false">#REF!</definedName>
    <definedName function="false" hidden="false" localSheetId="3" name="аа" vbProcedure="false">#REF!</definedName>
    <definedName function="false" hidden="false" localSheetId="3" name="Август" vbProcedure="false">#REF!,#REF!</definedName>
    <definedName function="false" hidden="false" localSheetId="3" name="АУП_01" vbProcedure="false">#REF!</definedName>
    <definedName function="false" hidden="false" localSheetId="3" name="БДР_12" vbProcedure="false">#REF!,#REF!</definedName>
    <definedName function="false" hidden="false" localSheetId="3" name="БДР_2011" vbProcedure="false">#REF!</definedName>
    <definedName function="false" hidden="false" localSheetId="3" name="газ" vbProcedure="false">#REF!</definedName>
    <definedName function="false" hidden="false" localSheetId="3" name="Евро" vbProcedure="false">[1]плат.календарь!#REF!</definedName>
    <definedName function="false" hidden="false" localSheetId="3" name="еееееее" vbProcedure="false">#REF!</definedName>
    <definedName function="false" hidden="false" localSheetId="3" name="Иностранцы" vbProcedure="false">#REF!,#REF!</definedName>
    <definedName function="false" hidden="false" localSheetId="3" name="ккк" vbProcedure="false">#REF!</definedName>
    <definedName function="false" hidden="false" localSheetId="3" name="лазурное" vbProcedure="false">#REF!</definedName>
    <definedName function="false" hidden="false" localSheetId="3" name="МАЙ" vbProcedure="false">#REF!</definedName>
    <definedName function="false" hidden="false" localSheetId="3" name="мир" vbProcedure="false">#REF!</definedName>
    <definedName function="false" hidden="false" localSheetId="3" name="монблан" vbProcedure="false">#REF!,#REF!,#REF!</definedName>
    <definedName function="false" hidden="false" localSheetId="3" name="НДС" vbProcedure="false">#REF!</definedName>
    <definedName function="false" hidden="false" localSheetId="3" name="новый" vbProcedure="false">#REF!,#REF!,#REF!</definedName>
    <definedName function="false" hidden="false" localSheetId="3" name="объектымай" vbProcedure="false">#REF!,#REF!</definedName>
    <definedName function="false" hidden="false" localSheetId="3" name="пмарплго" vbProcedure="false">#REF!,#REF!</definedName>
    <definedName function="false" hidden="false" localSheetId="3" name="ппп" vbProcedure="false">#REF!</definedName>
    <definedName function="false" hidden="false" localSheetId="3" name="пр" vbProcedure="false">#REF!,#REF!,#REF!</definedName>
    <definedName function="false" hidden="false" localSheetId="3" name="ррррр" vbProcedure="false">#REF!</definedName>
    <definedName function="false" hidden="false" localSheetId="3" name="срочные" vbProcedure="false">[1]плат.календарь!#REF!</definedName>
    <definedName function="false" hidden="false" localSheetId="3" name="тося" vbProcedure="false">#REF!</definedName>
    <definedName function="false" hidden="false" localSheetId="3" name="ф" vbProcedure="false">#REF!</definedName>
    <definedName function="false" hidden="false" localSheetId="3" name="ФОТобъектымай" vbProcedure="false">#REF!,#REF!</definedName>
    <definedName function="false" hidden="false" localSheetId="3" name="х_265" vbProcedure="false">#REF!,#REF!,#REF!</definedName>
    <definedName function="false" hidden="false" localSheetId="3" name="юз" vbProcedure="false">#REF!,#REF!,#REF!</definedName>
    <definedName function="false" hidden="false" localSheetId="3" name="ЮЗ13" vbProcedure="false">#REF!,#REF!</definedName>
    <definedName function="false" hidden="false" localSheetId="3" name="ююююююююююююю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<sst xmlns="http://schemas.openxmlformats.org/spreadsheetml/2006/main" count="154" uniqueCount="100">
  <si>
    <t xml:space="preserve">Приложение № 1 к материалам собрания собственников помещений в многоквартирном доме по адресу:
                                                                                                                                         г. Санкт-Петербург, Ириновский пр., дом 32, лит.А                                                                                                                                        г. Санкт-Петербург, Ириновский пр., дом 34, лит.А
Дата проведения собрания: 26 октября -01 декабря 2020 года</t>
  </si>
  <si>
    <t xml:space="preserve">Общество с ограниченной ответственностью</t>
  </si>
  <si>
    <t xml:space="preserve">УК "Живи-Восток"</t>
  </si>
  <si>
    <t xml:space="preserve">ПРЕЙСКУРАНТ</t>
  </si>
  <si>
    <t xml:space="preserve">ТАРИФОВ И ЦЕН НА УСЛУГИ И РАБОТЫ</t>
  </si>
  <si>
    <t xml:space="preserve">для владельцев жилых помещений дома №  32,34, лит.А, по проспекту Ириновский </t>
  </si>
  <si>
    <t xml:space="preserve"> Площадь- 37415,20</t>
  </si>
  <si>
    <t xml:space="preserve">Наименование</t>
  </si>
  <si>
    <t xml:space="preserve">Ед. измерения (в месяц)</t>
  </si>
  <si>
    <t xml:space="preserve">Тариф действующий</t>
  </si>
  <si>
    <t xml:space="preserve">Тариф новый</t>
  </si>
  <si>
    <t xml:space="preserve">Отклонение, руб./м2</t>
  </si>
  <si>
    <t xml:space="preserve">Отклонение, %</t>
  </si>
  <si>
    <t xml:space="preserve">I</t>
  </si>
  <si>
    <t xml:space="preserve">Содержание и ремонт жилого помещения</t>
  </si>
  <si>
    <r>
      <rPr>
        <sz val="12"/>
        <color rgb="FF000000"/>
        <rFont val="Symbol"/>
        <family val="1"/>
        <charset val="2"/>
      </rPr>
      <t xml:space="preserve">·</t>
    </r>
    <r>
      <rPr>
        <sz val="12"/>
        <color rgb="FF000000"/>
        <rFont val="Times New Roman"/>
        <family val="1"/>
        <charset val="204"/>
      </rPr>
      <t xml:space="preserve">   </t>
    </r>
    <r>
      <rPr>
        <i val="true"/>
        <sz val="12"/>
        <color rgb="FF000000"/>
        <rFont val="Arial"/>
        <family val="2"/>
        <charset val="204"/>
      </rPr>
      <t xml:space="preserve">Содержание общего имущества многоквартирного дома</t>
    </r>
  </si>
  <si>
    <t xml:space="preserve">руб. /кв.м</t>
  </si>
  <si>
    <r>
      <rPr>
        <sz val="12"/>
        <color rgb="FF000000"/>
        <rFont val="Symbol"/>
        <family val="1"/>
        <charset val="2"/>
      </rPr>
      <t xml:space="preserve">·</t>
    </r>
    <r>
      <rPr>
        <sz val="12"/>
        <color rgb="FF000000"/>
        <rFont val="Times New Roman"/>
        <family val="1"/>
        <charset val="204"/>
      </rPr>
      <t xml:space="preserve">   </t>
    </r>
    <r>
      <rPr>
        <i val="true"/>
        <sz val="12"/>
        <color rgb="FF000000"/>
        <rFont val="Arial"/>
        <family val="2"/>
        <charset val="204"/>
      </rPr>
      <t xml:space="preserve">Текущий ремонт общего имущества многоквартирного дома</t>
    </r>
  </si>
  <si>
    <r>
      <rPr>
        <sz val="12"/>
        <color rgb="FF000000"/>
        <rFont val="Symbol"/>
        <family val="1"/>
        <charset val="2"/>
      </rPr>
      <t xml:space="preserve">·</t>
    </r>
    <r>
      <rPr>
        <sz val="12"/>
        <color rgb="FF000000"/>
        <rFont val="Times New Roman"/>
        <family val="1"/>
        <charset val="204"/>
      </rPr>
      <t xml:space="preserve">   </t>
    </r>
    <r>
      <rPr>
        <i val="true"/>
        <sz val="12"/>
        <color rgb="FF000000"/>
        <rFont val="Arial"/>
        <family val="2"/>
        <charset val="204"/>
      </rPr>
      <t xml:space="preserve">Уборка лестничных клеток</t>
    </r>
  </si>
  <si>
    <r>
      <rPr>
        <sz val="12"/>
        <color rgb="FF000000"/>
        <rFont val="Symbol"/>
        <family val="1"/>
        <charset val="2"/>
      </rPr>
      <t xml:space="preserve">·</t>
    </r>
    <r>
      <rPr>
        <sz val="12"/>
        <color rgb="FF000000"/>
        <rFont val="Times New Roman"/>
        <family val="1"/>
        <charset val="204"/>
      </rPr>
      <t xml:space="preserve">   </t>
    </r>
    <r>
      <rPr>
        <i val="true"/>
        <sz val="12"/>
        <color rgb="FF000000"/>
        <rFont val="Arial"/>
        <family val="2"/>
        <charset val="204"/>
      </rPr>
      <t xml:space="preserve">Помывка внешнего остекления балконов и лоджий</t>
    </r>
  </si>
  <si>
    <r>
      <rPr>
        <sz val="12"/>
        <color rgb="FF000000"/>
        <rFont val="Symbol"/>
        <family val="1"/>
        <charset val="2"/>
      </rPr>
      <t xml:space="preserve">·</t>
    </r>
    <r>
      <rPr>
        <sz val="12"/>
        <color rgb="FF000000"/>
        <rFont val="Times New Roman"/>
        <family val="1"/>
        <charset val="204"/>
      </rPr>
      <t xml:space="preserve">   </t>
    </r>
    <r>
      <rPr>
        <i val="true"/>
        <sz val="12"/>
        <color rgb="FF000000"/>
        <rFont val="Arial"/>
        <family val="2"/>
        <charset val="204"/>
      </rPr>
      <t xml:space="preserve">Санитарное содержание придомовой территории</t>
    </r>
  </si>
  <si>
    <r>
      <rPr>
        <sz val="12"/>
        <color rgb="FF000000"/>
        <rFont val="Symbol"/>
        <family val="1"/>
        <charset val="2"/>
      </rPr>
      <t xml:space="preserve">·</t>
    </r>
    <r>
      <rPr>
        <sz val="12"/>
        <color rgb="FF000000"/>
        <rFont val="Times New Roman"/>
        <family val="1"/>
        <charset val="204"/>
      </rPr>
      <t xml:space="preserve">   </t>
    </r>
    <r>
      <rPr>
        <i val="true"/>
        <sz val="12"/>
        <color rgb="FF000000"/>
        <rFont val="Arial"/>
        <family val="2"/>
        <charset val="204"/>
      </rPr>
      <t xml:space="preserve">Обслуживание систем видеонаблюдения</t>
    </r>
  </si>
  <si>
    <r>
      <rPr>
        <sz val="12"/>
        <color rgb="FF000000"/>
        <rFont val="Symbol"/>
        <family val="1"/>
        <charset val="2"/>
      </rPr>
      <t xml:space="preserve">·</t>
    </r>
    <r>
      <rPr>
        <sz val="12"/>
        <color rgb="FF000000"/>
        <rFont val="Times New Roman"/>
        <family val="1"/>
        <charset val="204"/>
      </rPr>
      <t xml:space="preserve">   </t>
    </r>
    <r>
      <rPr>
        <i val="true"/>
        <sz val="12"/>
        <color rgb="FF000000"/>
        <rFont val="Arial"/>
        <family val="2"/>
        <charset val="204"/>
      </rPr>
      <t xml:space="preserve">Обслуживание системы контроля управления доступом</t>
    </r>
  </si>
  <si>
    <r>
      <rPr>
        <sz val="12"/>
        <color rgb="FF000000"/>
        <rFont val="Symbol"/>
        <family val="1"/>
        <charset val="2"/>
      </rPr>
      <t xml:space="preserve">·</t>
    </r>
    <r>
      <rPr>
        <sz val="12"/>
        <color rgb="FF000000"/>
        <rFont val="Times New Roman"/>
        <family val="1"/>
        <charset val="204"/>
      </rPr>
      <t xml:space="preserve">   </t>
    </r>
    <r>
      <rPr>
        <i val="true"/>
        <sz val="12"/>
        <color rgb="FF000000"/>
        <rFont val="Arial"/>
        <family val="2"/>
        <charset val="204"/>
      </rPr>
      <t xml:space="preserve">Обслуживание систем автоматической противопожарной защиты (АППЗ)</t>
    </r>
  </si>
  <si>
    <r>
      <rPr>
        <sz val="12"/>
        <color rgb="FF000000"/>
        <rFont val="Symbol"/>
        <family val="1"/>
        <charset val="2"/>
      </rPr>
      <t xml:space="preserve">·</t>
    </r>
    <r>
      <rPr>
        <sz val="12"/>
        <color rgb="FF000000"/>
        <rFont val="Times New Roman"/>
        <family val="1"/>
        <charset val="204"/>
      </rPr>
      <t xml:space="preserve">   </t>
    </r>
    <r>
      <rPr>
        <i val="true"/>
        <sz val="12"/>
        <color rgb="FF000000"/>
        <rFont val="Arial"/>
        <family val="2"/>
        <charset val="204"/>
      </rPr>
      <t xml:space="preserve">Обслуживание узла учета тепловой энергии (КУУТЭ), холодной воды, электрической энергии </t>
    </r>
  </si>
  <si>
    <r>
      <rPr>
        <sz val="12"/>
        <color rgb="FF000000"/>
        <rFont val="Symbol"/>
        <family val="1"/>
        <charset val="2"/>
      </rPr>
      <t xml:space="preserve">·</t>
    </r>
    <r>
      <rPr>
        <sz val="12"/>
        <color rgb="FF000000"/>
        <rFont val="Times New Roman"/>
        <family val="1"/>
        <charset val="204"/>
      </rPr>
      <t xml:space="preserve">   </t>
    </r>
    <r>
      <rPr>
        <i val="true"/>
        <sz val="12"/>
        <color rgb="FF000000"/>
        <rFont val="Arial"/>
        <family val="2"/>
        <charset val="204"/>
      </rPr>
      <t xml:space="preserve">Обслуживание, освидетельствование, страхование  лифтов</t>
    </r>
  </si>
  <si>
    <r>
      <rPr>
        <sz val="12"/>
        <color rgb="FF000000"/>
        <rFont val="Symbol"/>
        <family val="1"/>
        <charset val="2"/>
      </rPr>
      <t xml:space="preserve">·</t>
    </r>
    <r>
      <rPr>
        <sz val="12"/>
        <color rgb="FF000000"/>
        <rFont val="Times New Roman"/>
        <family val="1"/>
        <charset val="204"/>
      </rPr>
      <t xml:space="preserve">   </t>
    </r>
    <r>
      <rPr>
        <i val="true"/>
        <sz val="12"/>
        <color rgb="FF000000"/>
        <rFont val="Arial"/>
        <family val="2"/>
        <charset val="204"/>
      </rPr>
      <t xml:space="preserve">Вывоз твердых коммунальных отходов</t>
    </r>
  </si>
  <si>
    <r>
      <rPr>
        <sz val="12"/>
        <color rgb="FF000000"/>
        <rFont val="Symbol"/>
        <family val="1"/>
        <charset val="2"/>
      </rPr>
      <t xml:space="preserve">·</t>
    </r>
    <r>
      <rPr>
        <sz val="12"/>
        <color rgb="FF000000"/>
        <rFont val="Times New Roman"/>
        <family val="1"/>
        <charset val="204"/>
      </rPr>
      <t xml:space="preserve">  </t>
    </r>
    <r>
      <rPr>
        <i val="true"/>
        <sz val="12"/>
        <color rgb="FF000000"/>
        <rFont val="Arial"/>
        <family val="2"/>
        <charset val="204"/>
      </rPr>
      <t xml:space="preserve">Управление многоквартирным домом</t>
    </r>
  </si>
  <si>
    <r>
      <rPr>
        <sz val="12"/>
        <color rgb="FF000000"/>
        <rFont val="Symbol"/>
        <family val="1"/>
        <charset val="2"/>
      </rPr>
      <t xml:space="preserve">·</t>
    </r>
    <r>
      <rPr>
        <sz val="12"/>
        <color rgb="FF000000"/>
        <rFont val="Times New Roman"/>
        <family val="1"/>
        <charset val="204"/>
      </rPr>
      <t xml:space="preserve">   </t>
    </r>
    <r>
      <rPr>
        <i val="true"/>
        <sz val="12"/>
        <color rgb="FF000000"/>
        <rFont val="Arial"/>
        <family val="2"/>
        <charset val="204"/>
      </rPr>
      <t xml:space="preserve">Служба регистрационного учета</t>
    </r>
  </si>
  <si>
    <r>
      <rPr>
        <sz val="12"/>
        <color rgb="FF000000"/>
        <rFont val="Symbol"/>
        <family val="1"/>
        <charset val="2"/>
      </rPr>
      <t xml:space="preserve">·</t>
    </r>
    <r>
      <rPr>
        <sz val="12"/>
        <color rgb="FF000000"/>
        <rFont val="Times New Roman"/>
        <family val="1"/>
        <charset val="204"/>
      </rPr>
      <t xml:space="preserve">   </t>
    </r>
    <r>
      <rPr>
        <i val="true"/>
        <sz val="12"/>
        <color rgb="FF000000"/>
        <rFont val="Arial"/>
        <family val="2"/>
        <charset val="204"/>
      </rPr>
      <t xml:space="preserve">Служба охраны</t>
    </r>
  </si>
  <si>
    <r>
      <rPr>
        <sz val="12"/>
        <color rgb="FF000000"/>
        <rFont val="Symbol"/>
        <family val="1"/>
        <charset val="2"/>
      </rPr>
      <t xml:space="preserve">·</t>
    </r>
    <r>
      <rPr>
        <sz val="12"/>
        <color rgb="FF000000"/>
        <rFont val="Times New Roman"/>
        <family val="1"/>
        <charset val="204"/>
      </rPr>
      <t xml:space="preserve">   </t>
    </r>
    <r>
      <rPr>
        <i val="true"/>
        <sz val="12"/>
        <color rgb="FF000000"/>
        <rFont val="Arial"/>
        <family val="2"/>
        <charset val="204"/>
      </rPr>
      <t xml:space="preserve">Аварийно-диспетчерская служба</t>
    </r>
  </si>
  <si>
    <r>
      <rPr>
        <sz val="12"/>
        <color rgb="FF000000"/>
        <rFont val="Symbol"/>
        <family val="1"/>
        <charset val="2"/>
      </rPr>
      <t xml:space="preserve">·</t>
    </r>
    <r>
      <rPr>
        <sz val="12"/>
        <color rgb="FF000000"/>
        <rFont val="Times New Roman"/>
        <family val="1"/>
        <charset val="204"/>
      </rPr>
      <t xml:space="preserve">  </t>
    </r>
    <r>
      <rPr>
        <i val="true"/>
        <sz val="12"/>
        <color rgb="FF000000"/>
        <rFont val="Arial"/>
        <family val="2"/>
        <charset val="204"/>
      </rPr>
      <t xml:space="preserve">Вознаграждение за организацию предоставления и оплаты коммунальных услуг</t>
    </r>
  </si>
  <si>
    <t xml:space="preserve">Приложение № 1 к материалам собрания собственников помещений в многоквартирном доме по адресу:
                                                                                                                                   г. Санкт-Петербург, Ириновский пр., дом 32, лит.А                                                                                                                                    г. Санкт-Петербург, Ириновский пр., дом 34, лит.А
Дата проведения собрания:26 октября -01 декабря 2020 года</t>
  </si>
  <si>
    <t xml:space="preserve">                                    Общество с ограниченной ответственностью</t>
  </si>
  <si>
    <t xml:space="preserve">               УК "Живи-Восток"</t>
  </si>
  <si>
    <t xml:space="preserve">                ПРЕЙСКУРАНТ</t>
  </si>
  <si>
    <t xml:space="preserve">                                     ТАРИФОВ И ЦЕН НА УСЛУГИ И РАБОТЫ</t>
  </si>
  <si>
    <t xml:space="preserve">   для владельцев нежилых помещений дома №  32,34, лит.А, по проспекту Ириновский </t>
  </si>
  <si>
    <t xml:space="preserve">Содержание и ремонт нежилого помещения</t>
  </si>
  <si>
    <r>
      <rPr>
        <sz val="11"/>
        <color rgb="FF000000"/>
        <rFont val="Symbol"/>
        <family val="1"/>
        <charset val="2"/>
      </rPr>
      <t xml:space="preserve">·</t>
    </r>
    <r>
      <rPr>
        <sz val="11"/>
        <color rgb="FF000000"/>
        <rFont val="Times New Roman"/>
        <family val="1"/>
        <charset val="204"/>
      </rPr>
      <t xml:space="preserve">   </t>
    </r>
    <r>
      <rPr>
        <i val="true"/>
        <sz val="11"/>
        <color rgb="FF000000"/>
        <rFont val="Arial"/>
        <family val="2"/>
        <charset val="204"/>
      </rPr>
      <t xml:space="preserve">Содержание общего имущества многоквартирного дома</t>
    </r>
  </si>
  <si>
    <r>
      <rPr>
        <sz val="11"/>
        <color rgb="FF000000"/>
        <rFont val="Symbol"/>
        <family val="1"/>
        <charset val="2"/>
      </rPr>
      <t xml:space="preserve">·</t>
    </r>
    <r>
      <rPr>
        <sz val="11"/>
        <color rgb="FF000000"/>
        <rFont val="Times New Roman"/>
        <family val="1"/>
        <charset val="204"/>
      </rPr>
      <t xml:space="preserve">   </t>
    </r>
    <r>
      <rPr>
        <i val="true"/>
        <sz val="11"/>
        <color rgb="FF000000"/>
        <rFont val="Arial"/>
        <family val="2"/>
        <charset val="204"/>
      </rPr>
      <t xml:space="preserve">Текущий ремонт общего имущества многоквартирного дома</t>
    </r>
  </si>
  <si>
    <r>
      <rPr>
        <sz val="11"/>
        <color rgb="FF000000"/>
        <rFont val="Symbol"/>
        <family val="1"/>
        <charset val="2"/>
      </rPr>
      <t xml:space="preserve">·</t>
    </r>
    <r>
      <rPr>
        <sz val="11"/>
        <color rgb="FF000000"/>
        <rFont val="Times New Roman"/>
        <family val="1"/>
        <charset val="204"/>
      </rPr>
      <t xml:space="preserve">   </t>
    </r>
    <r>
      <rPr>
        <i val="true"/>
        <sz val="11"/>
        <color rgb="FF000000"/>
        <rFont val="Arial"/>
        <family val="2"/>
        <charset val="204"/>
      </rPr>
      <t xml:space="preserve">Санитарное содержание придомовой территории</t>
    </r>
  </si>
  <si>
    <r>
      <rPr>
        <sz val="11"/>
        <color rgb="FF000000"/>
        <rFont val="Symbol"/>
        <family val="1"/>
        <charset val="2"/>
      </rPr>
      <t xml:space="preserve">·</t>
    </r>
    <r>
      <rPr>
        <sz val="11"/>
        <color rgb="FF000000"/>
        <rFont val="Times New Roman"/>
        <family val="1"/>
        <charset val="204"/>
      </rPr>
      <t xml:space="preserve">   </t>
    </r>
    <r>
      <rPr>
        <i val="true"/>
        <sz val="11"/>
        <color rgb="FF000000"/>
        <rFont val="Arial"/>
        <family val="2"/>
        <charset val="204"/>
      </rPr>
      <t xml:space="preserve">Обслуживание системы видеонаблюдения</t>
    </r>
  </si>
  <si>
    <r>
      <rPr>
        <sz val="11"/>
        <color rgb="FF000000"/>
        <rFont val="Symbol"/>
        <family val="1"/>
        <charset val="2"/>
      </rPr>
      <t xml:space="preserve">·</t>
    </r>
    <r>
      <rPr>
        <sz val="11"/>
        <color rgb="FF000000"/>
        <rFont val="Times New Roman"/>
        <family val="1"/>
        <charset val="204"/>
      </rPr>
      <t xml:space="preserve">   </t>
    </r>
    <r>
      <rPr>
        <i val="true"/>
        <sz val="11"/>
        <color rgb="FF000000"/>
        <rFont val="Arial"/>
        <family val="2"/>
        <charset val="204"/>
      </rPr>
      <t xml:space="preserve">Обслуживание системы контроля управления доступом</t>
    </r>
  </si>
  <si>
    <r>
      <rPr>
        <sz val="11"/>
        <color rgb="FF000000"/>
        <rFont val="Symbol"/>
        <family val="1"/>
        <charset val="2"/>
      </rPr>
      <t xml:space="preserve">·</t>
    </r>
    <r>
      <rPr>
        <sz val="11"/>
        <color rgb="FF000000"/>
        <rFont val="Times New Roman"/>
        <family val="1"/>
        <charset val="204"/>
      </rPr>
      <t xml:space="preserve">   </t>
    </r>
    <r>
      <rPr>
        <i val="true"/>
        <sz val="11"/>
        <color rgb="FF000000"/>
        <rFont val="Arial"/>
        <family val="2"/>
        <charset val="204"/>
      </rPr>
      <t xml:space="preserve">Обслуживание систем автоматической противопожарной защиты (АППЗ)</t>
    </r>
  </si>
  <si>
    <r>
      <rPr>
        <sz val="11"/>
        <color rgb="FF000000"/>
        <rFont val="Symbol"/>
        <family val="1"/>
        <charset val="2"/>
      </rPr>
      <t xml:space="preserve">·</t>
    </r>
    <r>
      <rPr>
        <sz val="11"/>
        <color rgb="FF000000"/>
        <rFont val="Times New Roman"/>
        <family val="1"/>
        <charset val="204"/>
      </rPr>
      <t xml:space="preserve">   </t>
    </r>
    <r>
      <rPr>
        <i val="true"/>
        <sz val="11"/>
        <color rgb="FF000000"/>
        <rFont val="Arial"/>
        <family val="2"/>
        <charset val="204"/>
      </rPr>
      <t xml:space="preserve">Обслуживание узла учета тепловой энергии (КУУТЭ), холодной воды, электрической энергии </t>
    </r>
  </si>
  <si>
    <r>
      <rPr>
        <sz val="11"/>
        <color rgb="FF000000"/>
        <rFont val="Symbol"/>
        <family val="1"/>
        <charset val="2"/>
      </rPr>
      <t xml:space="preserve">·</t>
    </r>
    <r>
      <rPr>
        <sz val="11"/>
        <color rgb="FF000000"/>
        <rFont val="Times New Roman"/>
        <family val="1"/>
        <charset val="204"/>
      </rPr>
      <t xml:space="preserve">   </t>
    </r>
    <r>
      <rPr>
        <i val="true"/>
        <sz val="11"/>
        <color rgb="FF000000"/>
        <rFont val="Arial"/>
        <family val="2"/>
        <charset val="204"/>
      </rPr>
      <t xml:space="preserve">Вывоз твердых коммунальных отходов</t>
    </r>
  </si>
  <si>
    <r>
      <rPr>
        <sz val="11"/>
        <color rgb="FF000000"/>
        <rFont val="Symbol"/>
        <family val="1"/>
        <charset val="2"/>
      </rPr>
      <t xml:space="preserve">·</t>
    </r>
    <r>
      <rPr>
        <sz val="11"/>
        <color rgb="FF000000"/>
        <rFont val="Times New Roman"/>
        <family val="1"/>
        <charset val="204"/>
      </rPr>
      <t xml:space="preserve">  </t>
    </r>
    <r>
      <rPr>
        <i val="true"/>
        <sz val="11"/>
        <color rgb="FF000000"/>
        <rFont val="Arial"/>
        <family val="2"/>
        <charset val="204"/>
      </rPr>
      <t xml:space="preserve">Управление многоквартирным домом</t>
    </r>
  </si>
  <si>
    <r>
      <rPr>
        <sz val="11"/>
        <color rgb="FF000000"/>
        <rFont val="Symbol"/>
        <family val="1"/>
        <charset val="2"/>
      </rPr>
      <t xml:space="preserve">·</t>
    </r>
    <r>
      <rPr>
        <sz val="11"/>
        <color rgb="FF000000"/>
        <rFont val="Times New Roman"/>
        <family val="1"/>
        <charset val="204"/>
      </rPr>
      <t xml:space="preserve">   </t>
    </r>
    <r>
      <rPr>
        <i val="true"/>
        <sz val="11"/>
        <color rgb="FF000000"/>
        <rFont val="Arial"/>
        <family val="2"/>
        <charset val="204"/>
      </rPr>
      <t xml:space="preserve">Служба охраны</t>
    </r>
  </si>
  <si>
    <r>
      <rPr>
        <sz val="11"/>
        <color rgb="FF000000"/>
        <rFont val="Symbol"/>
        <family val="1"/>
        <charset val="2"/>
      </rPr>
      <t xml:space="preserve">·</t>
    </r>
    <r>
      <rPr>
        <sz val="11"/>
        <color rgb="FF000000"/>
        <rFont val="Times New Roman"/>
        <family val="1"/>
        <charset val="204"/>
      </rPr>
      <t xml:space="preserve">   </t>
    </r>
    <r>
      <rPr>
        <i val="true"/>
        <sz val="11"/>
        <color rgb="FF000000"/>
        <rFont val="Arial"/>
        <family val="2"/>
        <charset val="204"/>
      </rPr>
      <t xml:space="preserve">Аварийно-диспетчерская служба</t>
    </r>
  </si>
  <si>
    <r>
      <rPr>
        <sz val="11"/>
        <color rgb="FF000000"/>
        <rFont val="Symbol"/>
        <family val="1"/>
        <charset val="2"/>
      </rPr>
      <t xml:space="preserve">·</t>
    </r>
    <r>
      <rPr>
        <sz val="11"/>
        <color rgb="FF000000"/>
        <rFont val="Times New Roman"/>
        <family val="1"/>
        <charset val="204"/>
      </rPr>
      <t xml:space="preserve">   В</t>
    </r>
    <r>
      <rPr>
        <i val="true"/>
        <sz val="11"/>
        <color rgb="FF000000"/>
        <rFont val="Arial"/>
        <family val="2"/>
        <charset val="204"/>
      </rPr>
      <t xml:space="preserve">ознаграждение за организацию предоставления и оплаты коммунальных услуг</t>
    </r>
  </si>
  <si>
    <t xml:space="preserve">Приложение № 1 к материалам собрания собственников помещений в многоквартирном доме по адресу:
                                                                                                                               г. Санкт-Петербург, Ириновский пр., дом 32, лит.А                                                                                                      г. Санкт-Петербург, Ириновский пр., дом 34, лит.А
Дата проведения собрания: 26 октября -01 декабря 2020 года</t>
  </si>
  <si>
    <t xml:space="preserve">УК"Живи-Восток"</t>
  </si>
  <si>
    <t xml:space="preserve">для владельцев машиномест дома № 32,34,  лит.А  по проспекту  Ириновский</t>
  </si>
  <si>
    <t xml:space="preserve">Площадь паркинга -1250 м2</t>
  </si>
  <si>
    <t xml:space="preserve">Наименование </t>
  </si>
  <si>
    <t xml:space="preserve">Ед.измерения 
(в месяц)</t>
  </si>
  <si>
    <t xml:space="preserve">Содержание и ремонт машиноместа</t>
  </si>
  <si>
    <t xml:space="preserve">· Содержание общего имущества многоквартирного дома</t>
  </si>
  <si>
    <t xml:space="preserve">· Текущий ремонт общего имущества многоквартирного дома</t>
  </si>
  <si>
    <r>
      <rPr>
        <i val="true"/>
        <sz val="11"/>
        <rFont val="Arial"/>
        <family val="2"/>
        <charset val="204"/>
      </rPr>
      <t xml:space="preserve">·</t>
    </r>
    <r>
      <rPr>
        <sz val="11"/>
        <color rgb="FF000000"/>
        <rFont val="Times New Roman"/>
        <family val="1"/>
        <charset val="204"/>
      </rPr>
      <t xml:space="preserve"> </t>
    </r>
    <r>
      <rPr>
        <i val="true"/>
        <sz val="11"/>
        <color rgb="FF000000"/>
        <rFont val="Arial"/>
        <family val="2"/>
        <charset val="204"/>
      </rPr>
      <t xml:space="preserve">Уборка территории автостоянки</t>
    </r>
  </si>
  <si>
    <t xml:space="preserve">· Обслуживание системы видеонаблюдения</t>
  </si>
  <si>
    <t xml:space="preserve">· Обслуживание системы контроля управления доступом</t>
  </si>
  <si>
    <t xml:space="preserve">· Обслуживание системы автоматической противопожарной защиты </t>
  </si>
  <si>
    <t xml:space="preserve">· Обслуживание системы приточно-вытяжной вентиляции</t>
  </si>
  <si>
    <t xml:space="preserve">· Обслуживание подъемно-секционных ворот</t>
  </si>
  <si>
    <t xml:space="preserve">· Обслуживание узла учета тепловой энергии(КУУТЭ), холодной воды и электрической энергии</t>
  </si>
  <si>
    <t xml:space="preserve">· Вывоз твердых коммунальных отходов</t>
  </si>
  <si>
    <t xml:space="preserve">· Управление многоквартирным домом</t>
  </si>
  <si>
    <t xml:space="preserve">· Аварийно-диспетчерская служба</t>
  </si>
  <si>
    <t xml:space="preserve">НьюТон</t>
  </si>
  <si>
    <t xml:space="preserve">Номенклатурные группы</t>
  </si>
  <si>
    <t xml:space="preserve">Доходы</t>
  </si>
  <si>
    <t xml:space="preserve">Расходы</t>
  </si>
  <si>
    <t xml:space="preserve">Отклонения, руб.</t>
  </si>
  <si>
    <t xml:space="preserve">Отклонения, %</t>
  </si>
  <si>
    <t xml:space="preserve">Тариф_доходы, руб./м2</t>
  </si>
  <si>
    <t xml:space="preserve">Тариф_расходы, руб./м2</t>
  </si>
  <si>
    <t xml:space="preserve">Причины перерасхода</t>
  </si>
  <si>
    <t xml:space="preserve">Мероприятия</t>
  </si>
  <si>
    <t xml:space="preserve">Налоги</t>
  </si>
  <si>
    <t xml:space="preserve">Содержание общего имущества многоквартирного дома</t>
  </si>
  <si>
    <t xml:space="preserve">Текущий ремонт общего имущества многоквартирного дома</t>
  </si>
  <si>
    <t xml:space="preserve">Уборка лестничных клеток</t>
  </si>
  <si>
    <t xml:space="preserve">Площадь, руб./м2</t>
  </si>
  <si>
    <t xml:space="preserve">Санитарное содержание придомовой территории</t>
  </si>
  <si>
    <t xml:space="preserve">жилье</t>
  </si>
  <si>
    <t xml:space="preserve">Помывка остекления фасадов здания</t>
  </si>
  <si>
    <t xml:space="preserve">нежилье</t>
  </si>
  <si>
    <t xml:space="preserve">Обслуживание и текущий ремонт тепловых систем</t>
  </si>
  <si>
    <t xml:space="preserve">паркинг</t>
  </si>
  <si>
    <t xml:space="preserve">Обслуживание и текущий ремонт слаботочных систем</t>
  </si>
  <si>
    <t xml:space="preserve">Обслуживание, освидетельствование, страхование  лифтов</t>
  </si>
  <si>
    <t xml:space="preserve">Вывоз твердого бытового мусора и утилизация отходов</t>
  </si>
  <si>
    <t xml:space="preserve">Управление многоквартирным домом </t>
  </si>
  <si>
    <t xml:space="preserve">Служба регистрационного учета</t>
  </si>
  <si>
    <t xml:space="preserve">Аварийно-диспетчерская служба</t>
  </si>
  <si>
    <t xml:space="preserve">Служба охраны</t>
  </si>
  <si>
    <t xml:space="preserve">Вознаграждение за организацию предоставления и оплаты коммунальных услуг</t>
  </si>
  <si>
    <t xml:space="preserve">Итого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</si>
</sst>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&quot;р.&quot;_-;\-* #,##0.00&quot;р.&quot;_-;_-* \-??&quot;р.&quot;_-;_-@_-"/>
    <numFmt numFmtId="166" formatCode="0%"/>
    <numFmt numFmtId="167" formatCode="_-* #,##0.00_р_._-;\-* #,##0.00_р_._-;_-* \-??_р_._-;_-@_-"/>
    <numFmt numFmtId="168" formatCode="_(* #,##0.00_);_(* \(#,##0.00\);_(* \-??_);_(@_)"/>
    <numFmt numFmtId="169" formatCode="#,##0.00"/>
    <numFmt numFmtId="170" formatCode="0.00"/>
    <numFmt numFmtId="171" formatCode="#,##0"/>
  </numFmts>
  <fonts count="67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u val="single"/>
      <sz val="10"/>
      <color rgb="FF0000FF"/>
      <name val="Arial Cyr"/>
      <family val="0"/>
      <charset val="204"/>
    </font>
    <font>
      <b val="true"/>
      <sz val="15"/>
      <color rgb="FF003366"/>
      <name val="Calibri"/>
      <family val="2"/>
      <charset val="204"/>
    </font>
    <font>
      <b val="true"/>
      <sz val="13"/>
      <color rgb="FF003366"/>
      <name val="Calibri"/>
      <family val="2"/>
      <charset val="204"/>
    </font>
    <font>
      <b val="true"/>
      <sz val="11"/>
      <color rgb="FF003366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color rgb="FF000000"/>
      <name val="Arial Cyr"/>
      <family val="2"/>
      <charset val="204"/>
    </font>
    <font>
      <sz val="11"/>
      <color rgb="FF000000"/>
      <name val="Calibri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0"/>
      <charset val="1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name val="Calibri"/>
      <family val="2"/>
      <charset val="204"/>
    </font>
    <font>
      <b val="true"/>
      <sz val="16"/>
      <color rgb="FFFF0000"/>
      <name val="Calibri"/>
      <family val="2"/>
      <charset val="204"/>
    </font>
    <font>
      <b val="true"/>
      <i val="true"/>
      <sz val="14"/>
      <color rgb="FF000000"/>
      <name val="Arial"/>
      <family val="2"/>
      <charset val="204"/>
    </font>
    <font>
      <b val="true"/>
      <i val="true"/>
      <sz val="16"/>
      <color rgb="FF000000"/>
      <name val="Arial"/>
      <family val="2"/>
      <charset val="204"/>
    </font>
    <font>
      <b val="true"/>
      <i val="true"/>
      <sz val="10"/>
      <color rgb="FFFFFFFF"/>
      <name val="Arial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b val="true"/>
      <i val="true"/>
      <sz val="12"/>
      <color rgb="FF000000"/>
      <name val="Arial"/>
      <family val="2"/>
      <charset val="204"/>
    </font>
    <font>
      <b val="true"/>
      <i val="true"/>
      <sz val="12"/>
      <color rgb="FF000000"/>
      <name val="Times New Roman"/>
      <family val="1"/>
      <charset val="204"/>
    </font>
    <font>
      <sz val="12"/>
      <color rgb="FF000000"/>
      <name val="Symbol"/>
      <family val="1"/>
      <charset val="2"/>
    </font>
    <font>
      <sz val="12"/>
      <color rgb="FF000000"/>
      <name val="Times New Roman"/>
      <family val="1"/>
      <charset val="204"/>
    </font>
    <font>
      <i val="true"/>
      <sz val="12"/>
      <color rgb="FF000000"/>
      <name val="Arial"/>
      <family val="2"/>
      <charset val="204"/>
    </font>
    <font>
      <i val="true"/>
      <sz val="11"/>
      <color rgb="FF000000"/>
      <name val="Arial"/>
      <family val="2"/>
      <charset val="204"/>
    </font>
    <font>
      <b val="true"/>
      <i val="true"/>
      <sz val="9"/>
      <color rgb="FF000000"/>
      <name val="Arial"/>
      <family val="2"/>
      <charset val="204"/>
    </font>
    <font>
      <i val="true"/>
      <sz val="12"/>
      <name val="Arial"/>
      <family val="2"/>
      <charset val="204"/>
    </font>
    <font>
      <sz val="8"/>
      <name val="Calibri"/>
      <family val="2"/>
      <charset val="204"/>
    </font>
    <font>
      <b val="true"/>
      <i val="true"/>
      <sz val="13.5"/>
      <color rgb="FF000000"/>
      <name val="Arial"/>
      <family val="2"/>
      <charset val="204"/>
    </font>
    <font>
      <b val="true"/>
      <i val="true"/>
      <sz val="11"/>
      <color rgb="FF000000"/>
      <name val="Arial"/>
      <family val="2"/>
      <charset val="204"/>
    </font>
    <font>
      <sz val="11"/>
      <color rgb="FF000000"/>
      <name val="Symbol"/>
      <family val="1"/>
      <charset val="2"/>
    </font>
    <font>
      <sz val="11"/>
      <color rgb="FF000000"/>
      <name val="Times New Roman"/>
      <family val="1"/>
      <charset val="204"/>
    </font>
    <font>
      <i val="true"/>
      <sz val="11"/>
      <name val="Calibri"/>
      <family val="2"/>
      <charset val="204"/>
    </font>
    <font>
      <sz val="14"/>
      <name val="Arial"/>
      <family val="2"/>
      <charset val="204"/>
    </font>
    <font>
      <b val="true"/>
      <sz val="14"/>
      <name val="Times New Roman"/>
      <family val="1"/>
      <charset val="204"/>
    </font>
    <font>
      <sz val="14"/>
      <name val="Arial Cyr"/>
      <family val="0"/>
      <charset val="204"/>
    </font>
    <font>
      <sz val="12"/>
      <name val="Arial Cyr"/>
      <family val="0"/>
      <charset val="204"/>
    </font>
    <font>
      <sz val="10"/>
      <color rgb="FFFFFFFF"/>
      <name val="Arial"/>
      <family val="2"/>
      <charset val="204"/>
    </font>
    <font>
      <b val="true"/>
      <i val="true"/>
      <sz val="10"/>
      <name val="Arial"/>
      <family val="2"/>
      <charset val="204"/>
    </font>
    <font>
      <sz val="11"/>
      <name val="Arial"/>
      <family val="2"/>
      <charset val="204"/>
    </font>
    <font>
      <b val="true"/>
      <i val="true"/>
      <sz val="11"/>
      <name val="Arial"/>
      <family val="2"/>
      <charset val="204"/>
    </font>
    <font>
      <i val="true"/>
      <sz val="11"/>
      <name val="Times New Roman"/>
      <family val="1"/>
      <charset val="204"/>
    </font>
    <font>
      <i val="true"/>
      <sz val="11"/>
      <name val="Arial"/>
      <family val="2"/>
      <charset val="204"/>
    </font>
    <font>
      <sz val="11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DBEEF4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DBEEF4"/>
        <bgColor rgb="FFCCFF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  <xf numFmtId="164" fontId="7" fillId="7" borderId="1" applyFont="true" applyBorder="true" applyAlignment="true" applyProtection="false">
      <alignment horizontal="general" vertical="bottom" textRotation="0" wrapText="false" indent="0" shrinkToFit="false"/>
    </xf>
  </cellStyleXfs>
  <cellXfs count="1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2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2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32" fillId="2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8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4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4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2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2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4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2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7" fillId="2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57" fillId="2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6" fillId="2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5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9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9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2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4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3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63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6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63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3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3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63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2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63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3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4" fillId="0" borderId="2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6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295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 10" xfId="20"/>
    <cellStyle name="20% - Акцент1 11" xfId="21"/>
    <cellStyle name="20% - Акцент1 12" xfId="22"/>
    <cellStyle name="20% - Акцент1 13" xfId="23"/>
    <cellStyle name="20% - Акцент1 14" xfId="24"/>
    <cellStyle name="20% - Акцент1 15" xfId="25"/>
    <cellStyle name="20% - Акцент1 16" xfId="26"/>
    <cellStyle name="20% - Акцент1 17" xfId="27"/>
    <cellStyle name="20% - Акцент1 18" xfId="28"/>
    <cellStyle name="20% - Акцент1 19" xfId="29"/>
    <cellStyle name="20% - Акцент1 2" xfId="30"/>
    <cellStyle name="20% - Акцент1 20" xfId="31"/>
    <cellStyle name="20% - Акцент1 21" xfId="32"/>
    <cellStyle name="20% - Акцент1 22" xfId="33"/>
    <cellStyle name="20% - Акцент1 23" xfId="34"/>
    <cellStyle name="20% - Акцент1 24" xfId="35"/>
    <cellStyle name="20% - Акцент1 25" xfId="36"/>
    <cellStyle name="20% - Акцент1 26" xfId="37"/>
    <cellStyle name="20% - Акцент1 27" xfId="38"/>
    <cellStyle name="20% - Акцент1 28" xfId="39"/>
    <cellStyle name="20% - Акцент1 29" xfId="40"/>
    <cellStyle name="20% - Акцент1 3" xfId="41"/>
    <cellStyle name="20% - Акцент1 30" xfId="42"/>
    <cellStyle name="20% - Акцент1 31" xfId="43"/>
    <cellStyle name="20% - Акцент1 32" xfId="44"/>
    <cellStyle name="20% - Акцент1 33" xfId="45"/>
    <cellStyle name="20% - Акцент1 34" xfId="46"/>
    <cellStyle name="20% - Акцент1 35" xfId="47"/>
    <cellStyle name="20% - Акцент1 36" xfId="48"/>
    <cellStyle name="20% - Акцент1 37" xfId="49"/>
    <cellStyle name="20% - Акцент1 38" xfId="50"/>
    <cellStyle name="20% - Акцент1 39" xfId="51"/>
    <cellStyle name="20% - Акцент1 4" xfId="52"/>
    <cellStyle name="20% - Акцент1 40" xfId="53"/>
    <cellStyle name="20% - Акцент1 41" xfId="54"/>
    <cellStyle name="20% - Акцент1 42" xfId="55"/>
    <cellStyle name="20% - Акцент1 43" xfId="56"/>
    <cellStyle name="20% - Акцент1 44" xfId="57"/>
    <cellStyle name="20% - Акцент1 45" xfId="58"/>
    <cellStyle name="20% - Акцент1 46" xfId="59"/>
    <cellStyle name="20% - Акцент1 47" xfId="60"/>
    <cellStyle name="20% - Акцент1 48" xfId="61"/>
    <cellStyle name="20% - Акцент1 49" xfId="62"/>
    <cellStyle name="20% - Акцент1 5" xfId="63"/>
    <cellStyle name="20% - Акцент1 50" xfId="64"/>
    <cellStyle name="20% - Акцент1 51" xfId="65"/>
    <cellStyle name="20% - Акцент1 52" xfId="66"/>
    <cellStyle name="20% - Акцент1 53" xfId="67"/>
    <cellStyle name="20% - Акцент1 54" xfId="68"/>
    <cellStyle name="20% - Акцент1 55" xfId="69"/>
    <cellStyle name="20% - Акцент1 56" xfId="70"/>
    <cellStyle name="20% - Акцент1 57" xfId="71"/>
    <cellStyle name="20% - Акцент1 58" xfId="72"/>
    <cellStyle name="20% - Акцент1 59" xfId="73"/>
    <cellStyle name="20% - Акцент1 6" xfId="74"/>
    <cellStyle name="20% - Акцент1 60" xfId="75"/>
    <cellStyle name="20% - Акцент1 61" xfId="76"/>
    <cellStyle name="20% - Акцент1 62" xfId="77"/>
    <cellStyle name="20% - Акцент1 63" xfId="78"/>
    <cellStyle name="20% - Акцент1 7" xfId="79"/>
    <cellStyle name="20% - Акцент1 8" xfId="80"/>
    <cellStyle name="20% - Акцент1 9" xfId="81"/>
    <cellStyle name="20% - Акцент2 10" xfId="82"/>
    <cellStyle name="20% - Акцент2 11" xfId="83"/>
    <cellStyle name="20% - Акцент2 12" xfId="84"/>
    <cellStyle name="20% - Акцент2 13" xfId="85"/>
    <cellStyle name="20% - Акцент2 14" xfId="86"/>
    <cellStyle name="20% - Акцент2 15" xfId="87"/>
    <cellStyle name="20% - Акцент2 16" xfId="88"/>
    <cellStyle name="20% - Акцент2 17" xfId="89"/>
    <cellStyle name="20% - Акцент2 18" xfId="90"/>
    <cellStyle name="20% - Акцент2 19" xfId="91"/>
    <cellStyle name="20% - Акцент2 2" xfId="92"/>
    <cellStyle name="20% - Акцент2 20" xfId="93"/>
    <cellStyle name="20% - Акцент2 21" xfId="94"/>
    <cellStyle name="20% - Акцент2 22" xfId="95"/>
    <cellStyle name="20% - Акцент2 23" xfId="96"/>
    <cellStyle name="20% - Акцент2 24" xfId="97"/>
    <cellStyle name="20% - Акцент2 25" xfId="98"/>
    <cellStyle name="20% - Акцент2 26" xfId="99"/>
    <cellStyle name="20% - Акцент2 27" xfId="100"/>
    <cellStyle name="20% - Акцент2 28" xfId="101"/>
    <cellStyle name="20% - Акцент2 29" xfId="102"/>
    <cellStyle name="20% - Акцент2 3" xfId="103"/>
    <cellStyle name="20% - Акцент2 30" xfId="104"/>
    <cellStyle name="20% - Акцент2 31" xfId="105"/>
    <cellStyle name="20% - Акцент2 32" xfId="106"/>
    <cellStyle name="20% - Акцент2 33" xfId="107"/>
    <cellStyle name="20% - Акцент2 34" xfId="108"/>
    <cellStyle name="20% - Акцент2 35" xfId="109"/>
    <cellStyle name="20% - Акцент2 36" xfId="110"/>
    <cellStyle name="20% - Акцент2 37" xfId="111"/>
    <cellStyle name="20% - Акцент2 38" xfId="112"/>
    <cellStyle name="20% - Акцент2 39" xfId="113"/>
    <cellStyle name="20% - Акцент2 4" xfId="114"/>
    <cellStyle name="20% - Акцент2 40" xfId="115"/>
    <cellStyle name="20% - Акцент2 41" xfId="116"/>
    <cellStyle name="20% - Акцент2 42" xfId="117"/>
    <cellStyle name="20% - Акцент2 43" xfId="118"/>
    <cellStyle name="20% - Акцент2 44" xfId="119"/>
    <cellStyle name="20% - Акцент2 45" xfId="120"/>
    <cellStyle name="20% - Акцент2 46" xfId="121"/>
    <cellStyle name="20% - Акцент2 47" xfId="122"/>
    <cellStyle name="20% - Акцент2 48" xfId="123"/>
    <cellStyle name="20% - Акцент2 49" xfId="124"/>
    <cellStyle name="20% - Акцент2 5" xfId="125"/>
    <cellStyle name="20% - Акцент2 50" xfId="126"/>
    <cellStyle name="20% - Акцент2 51" xfId="127"/>
    <cellStyle name="20% - Акцент2 52" xfId="128"/>
    <cellStyle name="20% - Акцент2 53" xfId="129"/>
    <cellStyle name="20% - Акцент2 54" xfId="130"/>
    <cellStyle name="20% - Акцент2 55" xfId="131"/>
    <cellStyle name="20% - Акцент2 56" xfId="132"/>
    <cellStyle name="20% - Акцент2 57" xfId="133"/>
    <cellStyle name="20% - Акцент2 58" xfId="134"/>
    <cellStyle name="20% - Акцент2 59" xfId="135"/>
    <cellStyle name="20% - Акцент2 6" xfId="136"/>
    <cellStyle name="20% - Акцент2 60" xfId="137"/>
    <cellStyle name="20% - Акцент2 61" xfId="138"/>
    <cellStyle name="20% - Акцент2 62" xfId="139"/>
    <cellStyle name="20% - Акцент2 63" xfId="140"/>
    <cellStyle name="20% - Акцент2 7" xfId="141"/>
    <cellStyle name="20% - Акцент2 8" xfId="142"/>
    <cellStyle name="20% - Акцент2 9" xfId="143"/>
    <cellStyle name="20% - Акцент3 10" xfId="144"/>
    <cellStyle name="20% - Акцент3 11" xfId="145"/>
    <cellStyle name="20% - Акцент3 12" xfId="146"/>
    <cellStyle name="20% - Акцент3 13" xfId="147"/>
    <cellStyle name="20% - Акцент3 14" xfId="148"/>
    <cellStyle name="20% - Акцент3 15" xfId="149"/>
    <cellStyle name="20% - Акцент3 16" xfId="150"/>
    <cellStyle name="20% - Акцент3 17" xfId="151"/>
    <cellStyle name="20% - Акцент3 18" xfId="152"/>
    <cellStyle name="20% - Акцент3 19" xfId="153"/>
    <cellStyle name="20% - Акцент3 2" xfId="154"/>
    <cellStyle name="20% - Акцент3 20" xfId="155"/>
    <cellStyle name="20% - Акцент3 21" xfId="156"/>
    <cellStyle name="20% - Акцент3 22" xfId="157"/>
    <cellStyle name="20% - Акцент3 23" xfId="158"/>
    <cellStyle name="20% - Акцент3 24" xfId="159"/>
    <cellStyle name="20% - Акцент3 25" xfId="160"/>
    <cellStyle name="20% - Акцент3 26" xfId="161"/>
    <cellStyle name="20% - Акцент3 27" xfId="162"/>
    <cellStyle name="20% - Акцент3 28" xfId="163"/>
    <cellStyle name="20% - Акцент3 29" xfId="164"/>
    <cellStyle name="20% - Акцент3 3" xfId="165"/>
    <cellStyle name="20% - Акцент3 30" xfId="166"/>
    <cellStyle name="20% - Акцент3 31" xfId="167"/>
    <cellStyle name="20% - Акцент3 32" xfId="168"/>
    <cellStyle name="20% - Акцент3 33" xfId="169"/>
    <cellStyle name="20% - Акцент3 34" xfId="170"/>
    <cellStyle name="20% - Акцент3 35" xfId="171"/>
    <cellStyle name="20% - Акцент3 36" xfId="172"/>
    <cellStyle name="20% - Акцент3 37" xfId="173"/>
    <cellStyle name="20% - Акцент3 38" xfId="174"/>
    <cellStyle name="20% - Акцент3 39" xfId="175"/>
    <cellStyle name="20% - Акцент3 4" xfId="176"/>
    <cellStyle name="20% - Акцент3 40" xfId="177"/>
    <cellStyle name="20% - Акцент3 41" xfId="178"/>
    <cellStyle name="20% - Акцент3 42" xfId="179"/>
    <cellStyle name="20% - Акцент3 43" xfId="180"/>
    <cellStyle name="20% - Акцент3 44" xfId="181"/>
    <cellStyle name="20% - Акцент3 45" xfId="182"/>
    <cellStyle name="20% - Акцент3 46" xfId="183"/>
    <cellStyle name="20% - Акцент3 47" xfId="184"/>
    <cellStyle name="20% - Акцент3 48" xfId="185"/>
    <cellStyle name="20% - Акцент3 49" xfId="186"/>
    <cellStyle name="20% - Акцент3 5" xfId="187"/>
    <cellStyle name="20% - Акцент3 50" xfId="188"/>
    <cellStyle name="20% - Акцент3 51" xfId="189"/>
    <cellStyle name="20% - Акцент3 52" xfId="190"/>
    <cellStyle name="20% - Акцент3 53" xfId="191"/>
    <cellStyle name="20% - Акцент3 54" xfId="192"/>
    <cellStyle name="20% - Акцент3 55" xfId="193"/>
    <cellStyle name="20% - Акцент3 56" xfId="194"/>
    <cellStyle name="20% - Акцент3 57" xfId="195"/>
    <cellStyle name="20% - Акцент3 58" xfId="196"/>
    <cellStyle name="20% - Акцент3 59" xfId="197"/>
    <cellStyle name="20% - Акцент3 6" xfId="198"/>
    <cellStyle name="20% - Акцент3 60" xfId="199"/>
    <cellStyle name="20% - Акцент3 61" xfId="200"/>
    <cellStyle name="20% - Акцент3 62" xfId="201"/>
    <cellStyle name="20% - Акцент3 63" xfId="202"/>
    <cellStyle name="20% - Акцент3 7" xfId="203"/>
    <cellStyle name="20% - Акцент3 8" xfId="204"/>
    <cellStyle name="20% - Акцент3 9" xfId="205"/>
    <cellStyle name="20% - Акцент4 10" xfId="206"/>
    <cellStyle name="20% - Акцент4 11" xfId="207"/>
    <cellStyle name="20% - Акцент4 12" xfId="208"/>
    <cellStyle name="20% - Акцент4 13" xfId="209"/>
    <cellStyle name="20% - Акцент4 14" xfId="210"/>
    <cellStyle name="20% - Акцент4 15" xfId="211"/>
    <cellStyle name="20% - Акцент4 16" xfId="212"/>
    <cellStyle name="20% - Акцент4 17" xfId="213"/>
    <cellStyle name="20% - Акцент4 18" xfId="214"/>
    <cellStyle name="20% - Акцент4 19" xfId="215"/>
    <cellStyle name="20% - Акцент4 2" xfId="216"/>
    <cellStyle name="20% - Акцент4 20" xfId="217"/>
    <cellStyle name="20% - Акцент4 21" xfId="218"/>
    <cellStyle name="20% - Акцент4 22" xfId="219"/>
    <cellStyle name="20% - Акцент4 23" xfId="220"/>
    <cellStyle name="20% - Акцент4 24" xfId="221"/>
    <cellStyle name="20% - Акцент4 25" xfId="222"/>
    <cellStyle name="20% - Акцент4 26" xfId="223"/>
    <cellStyle name="20% - Акцент4 27" xfId="224"/>
    <cellStyle name="20% - Акцент4 28" xfId="225"/>
    <cellStyle name="20% - Акцент4 29" xfId="226"/>
    <cellStyle name="20% - Акцент4 3" xfId="227"/>
    <cellStyle name="20% - Акцент4 30" xfId="228"/>
    <cellStyle name="20% - Акцент4 31" xfId="229"/>
    <cellStyle name="20% - Акцент4 32" xfId="230"/>
    <cellStyle name="20% - Акцент4 33" xfId="231"/>
    <cellStyle name="20% - Акцент4 34" xfId="232"/>
    <cellStyle name="20% - Акцент4 35" xfId="233"/>
    <cellStyle name="20% - Акцент4 36" xfId="234"/>
    <cellStyle name="20% - Акцент4 37" xfId="235"/>
    <cellStyle name="20% - Акцент4 38" xfId="236"/>
    <cellStyle name="20% - Акцент4 39" xfId="237"/>
    <cellStyle name="20% - Акцент4 4" xfId="238"/>
    <cellStyle name="20% - Акцент4 40" xfId="239"/>
    <cellStyle name="20% - Акцент4 41" xfId="240"/>
    <cellStyle name="20% - Акцент4 42" xfId="241"/>
    <cellStyle name="20% - Акцент4 43" xfId="242"/>
    <cellStyle name="20% - Акцент4 44" xfId="243"/>
    <cellStyle name="20% - Акцент4 45" xfId="244"/>
    <cellStyle name="20% - Акцент4 46" xfId="245"/>
    <cellStyle name="20% - Акцент4 47" xfId="246"/>
    <cellStyle name="20% - Акцент4 48" xfId="247"/>
    <cellStyle name="20% - Акцент4 49" xfId="248"/>
    <cellStyle name="20% - Акцент4 5" xfId="249"/>
    <cellStyle name="20% - Акцент4 50" xfId="250"/>
    <cellStyle name="20% - Акцент4 51" xfId="251"/>
    <cellStyle name="20% - Акцент4 52" xfId="252"/>
    <cellStyle name="20% - Акцент4 53" xfId="253"/>
    <cellStyle name="20% - Акцент4 54" xfId="254"/>
    <cellStyle name="20% - Акцент4 55" xfId="255"/>
    <cellStyle name="20% - Акцент4 56" xfId="256"/>
    <cellStyle name="20% - Акцент4 57" xfId="257"/>
    <cellStyle name="20% - Акцент4 58" xfId="258"/>
    <cellStyle name="20% - Акцент4 59" xfId="259"/>
    <cellStyle name="20% - Акцент4 6" xfId="260"/>
    <cellStyle name="20% - Акцент4 60" xfId="261"/>
    <cellStyle name="20% - Акцент4 61" xfId="262"/>
    <cellStyle name="20% - Акцент4 62" xfId="263"/>
    <cellStyle name="20% - Акцент4 63" xfId="264"/>
    <cellStyle name="20% - Акцент4 7" xfId="265"/>
    <cellStyle name="20% - Акцент4 8" xfId="266"/>
    <cellStyle name="20% - Акцент4 9" xfId="267"/>
    <cellStyle name="20% - Акцент5 10" xfId="268"/>
    <cellStyle name="20% - Акцент5 11" xfId="269"/>
    <cellStyle name="20% - Акцент5 12" xfId="270"/>
    <cellStyle name="20% - Акцент5 13" xfId="271"/>
    <cellStyle name="20% - Акцент5 14" xfId="272"/>
    <cellStyle name="20% - Акцент5 15" xfId="273"/>
    <cellStyle name="20% - Акцент5 16" xfId="274"/>
    <cellStyle name="20% - Акцент5 17" xfId="275"/>
    <cellStyle name="20% - Акцент5 18" xfId="276"/>
    <cellStyle name="20% - Акцент5 19" xfId="277"/>
    <cellStyle name="20% - Акцент5 2" xfId="278"/>
    <cellStyle name="20% - Акцент5 20" xfId="279"/>
    <cellStyle name="20% - Акцент5 21" xfId="280"/>
    <cellStyle name="20% - Акцент5 22" xfId="281"/>
    <cellStyle name="20% - Акцент5 23" xfId="282"/>
    <cellStyle name="20% - Акцент5 24" xfId="283"/>
    <cellStyle name="20% - Акцент5 25" xfId="284"/>
    <cellStyle name="20% - Акцент5 26" xfId="285"/>
    <cellStyle name="20% - Акцент5 27" xfId="286"/>
    <cellStyle name="20% - Акцент5 28" xfId="287"/>
    <cellStyle name="20% - Акцент5 29" xfId="288"/>
    <cellStyle name="20% - Акцент5 3" xfId="289"/>
    <cellStyle name="20% - Акцент5 30" xfId="290"/>
    <cellStyle name="20% - Акцент5 31" xfId="291"/>
    <cellStyle name="20% - Акцент5 32" xfId="292"/>
    <cellStyle name="20% - Акцент5 33" xfId="293"/>
    <cellStyle name="20% - Акцент5 34" xfId="294"/>
    <cellStyle name="20% - Акцент5 35" xfId="295"/>
    <cellStyle name="20% - Акцент5 36" xfId="296"/>
    <cellStyle name="20% - Акцент5 37" xfId="297"/>
    <cellStyle name="20% - Акцент5 38" xfId="298"/>
    <cellStyle name="20% - Акцент5 39" xfId="299"/>
    <cellStyle name="20% - Акцент5 4" xfId="300"/>
    <cellStyle name="20% - Акцент5 40" xfId="301"/>
    <cellStyle name="20% - Акцент5 41" xfId="302"/>
    <cellStyle name="20% - Акцент5 42" xfId="303"/>
    <cellStyle name="20% - Акцент5 43" xfId="304"/>
    <cellStyle name="20% - Акцент5 44" xfId="305"/>
    <cellStyle name="20% - Акцент5 45" xfId="306"/>
    <cellStyle name="20% - Акцент5 46" xfId="307"/>
    <cellStyle name="20% - Акцент5 47" xfId="308"/>
    <cellStyle name="20% - Акцент5 48" xfId="309"/>
    <cellStyle name="20% - Акцент5 49" xfId="310"/>
    <cellStyle name="20% - Акцент5 5" xfId="311"/>
    <cellStyle name="20% - Акцент5 50" xfId="312"/>
    <cellStyle name="20% - Акцент5 51" xfId="313"/>
    <cellStyle name="20% - Акцент5 52" xfId="314"/>
    <cellStyle name="20% - Акцент5 53" xfId="315"/>
    <cellStyle name="20% - Акцент5 54" xfId="316"/>
    <cellStyle name="20% - Акцент5 55" xfId="317"/>
    <cellStyle name="20% - Акцент5 56" xfId="318"/>
    <cellStyle name="20% - Акцент5 57" xfId="319"/>
    <cellStyle name="20% - Акцент5 58" xfId="320"/>
    <cellStyle name="20% - Акцент5 59" xfId="321"/>
    <cellStyle name="20% - Акцент5 6" xfId="322"/>
    <cellStyle name="20% - Акцент5 60" xfId="323"/>
    <cellStyle name="20% - Акцент5 61" xfId="324"/>
    <cellStyle name="20% - Акцент5 62" xfId="325"/>
    <cellStyle name="20% - Акцент5 63" xfId="326"/>
    <cellStyle name="20% - Акцент5 7" xfId="327"/>
    <cellStyle name="20% - Акцент5 8" xfId="328"/>
    <cellStyle name="20% - Акцент5 9" xfId="329"/>
    <cellStyle name="20% - Акцент6 10" xfId="330"/>
    <cellStyle name="20% - Акцент6 11" xfId="331"/>
    <cellStyle name="20% - Акцент6 12" xfId="332"/>
    <cellStyle name="20% - Акцент6 13" xfId="333"/>
    <cellStyle name="20% - Акцент6 14" xfId="334"/>
    <cellStyle name="20% - Акцент6 15" xfId="335"/>
    <cellStyle name="20% - Акцент6 16" xfId="336"/>
    <cellStyle name="20% - Акцент6 17" xfId="337"/>
    <cellStyle name="20% - Акцент6 18" xfId="338"/>
    <cellStyle name="20% - Акцент6 19" xfId="339"/>
    <cellStyle name="20% - Акцент6 2" xfId="340"/>
    <cellStyle name="20% - Акцент6 20" xfId="341"/>
    <cellStyle name="20% - Акцент6 21" xfId="342"/>
    <cellStyle name="20% - Акцент6 22" xfId="343"/>
    <cellStyle name="20% - Акцент6 23" xfId="344"/>
    <cellStyle name="20% - Акцент6 24" xfId="345"/>
    <cellStyle name="20% - Акцент6 25" xfId="346"/>
    <cellStyle name="20% - Акцент6 26" xfId="347"/>
    <cellStyle name="20% - Акцент6 27" xfId="348"/>
    <cellStyle name="20% - Акцент6 28" xfId="349"/>
    <cellStyle name="20% - Акцент6 29" xfId="350"/>
    <cellStyle name="20% - Акцент6 3" xfId="351"/>
    <cellStyle name="20% - Акцент6 30" xfId="352"/>
    <cellStyle name="20% - Акцент6 31" xfId="353"/>
    <cellStyle name="20% - Акцент6 32" xfId="354"/>
    <cellStyle name="20% - Акцент6 33" xfId="355"/>
    <cellStyle name="20% - Акцент6 34" xfId="356"/>
    <cellStyle name="20% - Акцент6 35" xfId="357"/>
    <cellStyle name="20% - Акцент6 36" xfId="358"/>
    <cellStyle name="20% - Акцент6 37" xfId="359"/>
    <cellStyle name="20% - Акцент6 38" xfId="360"/>
    <cellStyle name="20% - Акцент6 39" xfId="361"/>
    <cellStyle name="20% - Акцент6 4" xfId="362"/>
    <cellStyle name="20% - Акцент6 40" xfId="363"/>
    <cellStyle name="20% - Акцент6 41" xfId="364"/>
    <cellStyle name="20% - Акцент6 42" xfId="365"/>
    <cellStyle name="20% - Акцент6 43" xfId="366"/>
    <cellStyle name="20% - Акцент6 44" xfId="367"/>
    <cellStyle name="20% - Акцент6 45" xfId="368"/>
    <cellStyle name="20% - Акцент6 46" xfId="369"/>
    <cellStyle name="20% - Акцент6 47" xfId="370"/>
    <cellStyle name="20% - Акцент6 48" xfId="371"/>
    <cellStyle name="20% - Акцент6 49" xfId="372"/>
    <cellStyle name="20% - Акцент6 5" xfId="373"/>
    <cellStyle name="20% - Акцент6 50" xfId="374"/>
    <cellStyle name="20% - Акцент6 51" xfId="375"/>
    <cellStyle name="20% - Акцент6 52" xfId="376"/>
    <cellStyle name="20% - Акцент6 53" xfId="377"/>
    <cellStyle name="20% - Акцент6 54" xfId="378"/>
    <cellStyle name="20% - Акцент6 55" xfId="379"/>
    <cellStyle name="20% - Акцент6 56" xfId="380"/>
    <cellStyle name="20% - Акцент6 57" xfId="381"/>
    <cellStyle name="20% - Акцент6 58" xfId="382"/>
    <cellStyle name="20% - Акцент6 59" xfId="383"/>
    <cellStyle name="20% - Акцент6 6" xfId="384"/>
    <cellStyle name="20% - Акцент6 60" xfId="385"/>
    <cellStyle name="20% - Акцент6 61" xfId="386"/>
    <cellStyle name="20% - Акцент6 62" xfId="387"/>
    <cellStyle name="20% - Акцент6 63" xfId="388"/>
    <cellStyle name="20% - Акцент6 7" xfId="389"/>
    <cellStyle name="20% - Акцент6 8" xfId="390"/>
    <cellStyle name="20% - Акцент6 9" xfId="391"/>
    <cellStyle name="40% - Акцент1 10" xfId="392"/>
    <cellStyle name="40% - Акцент1 11" xfId="393"/>
    <cellStyle name="40% - Акцент1 12" xfId="394"/>
    <cellStyle name="40% - Акцент1 13" xfId="395"/>
    <cellStyle name="40% - Акцент1 14" xfId="396"/>
    <cellStyle name="40% - Акцент1 15" xfId="397"/>
    <cellStyle name="40% - Акцент1 16" xfId="398"/>
    <cellStyle name="40% - Акцент1 17" xfId="399"/>
    <cellStyle name="40% - Акцент1 18" xfId="400"/>
    <cellStyle name="40% - Акцент1 19" xfId="401"/>
    <cellStyle name="40% - Акцент1 2" xfId="402"/>
    <cellStyle name="40% - Акцент1 20" xfId="403"/>
    <cellStyle name="40% - Акцент1 21" xfId="404"/>
    <cellStyle name="40% - Акцент1 22" xfId="405"/>
    <cellStyle name="40% - Акцент1 23" xfId="406"/>
    <cellStyle name="40% - Акцент1 24" xfId="407"/>
    <cellStyle name="40% - Акцент1 25" xfId="408"/>
    <cellStyle name="40% - Акцент1 26" xfId="409"/>
    <cellStyle name="40% - Акцент1 27" xfId="410"/>
    <cellStyle name="40% - Акцент1 28" xfId="411"/>
    <cellStyle name="40% - Акцент1 29" xfId="412"/>
    <cellStyle name="40% - Акцент1 3" xfId="413"/>
    <cellStyle name="40% - Акцент1 30" xfId="414"/>
    <cellStyle name="40% - Акцент1 31" xfId="415"/>
    <cellStyle name="40% - Акцент1 32" xfId="416"/>
    <cellStyle name="40% - Акцент1 33" xfId="417"/>
    <cellStyle name="40% - Акцент1 34" xfId="418"/>
    <cellStyle name="40% - Акцент1 35" xfId="419"/>
    <cellStyle name="40% - Акцент1 36" xfId="420"/>
    <cellStyle name="40% - Акцент1 37" xfId="421"/>
    <cellStyle name="40% - Акцент1 38" xfId="422"/>
    <cellStyle name="40% - Акцент1 39" xfId="423"/>
    <cellStyle name="40% - Акцент1 4" xfId="424"/>
    <cellStyle name="40% - Акцент1 40" xfId="425"/>
    <cellStyle name="40% - Акцент1 41" xfId="426"/>
    <cellStyle name="40% - Акцент1 42" xfId="427"/>
    <cellStyle name="40% - Акцент1 43" xfId="428"/>
    <cellStyle name="40% - Акцент1 44" xfId="429"/>
    <cellStyle name="40% - Акцент1 45" xfId="430"/>
    <cellStyle name="40% - Акцент1 46" xfId="431"/>
    <cellStyle name="40% - Акцент1 47" xfId="432"/>
    <cellStyle name="40% - Акцент1 48" xfId="433"/>
    <cellStyle name="40% - Акцент1 49" xfId="434"/>
    <cellStyle name="40% - Акцент1 5" xfId="435"/>
    <cellStyle name="40% - Акцент1 50" xfId="436"/>
    <cellStyle name="40% - Акцент1 51" xfId="437"/>
    <cellStyle name="40% - Акцент1 52" xfId="438"/>
    <cellStyle name="40% - Акцент1 53" xfId="439"/>
    <cellStyle name="40% - Акцент1 54" xfId="440"/>
    <cellStyle name="40% - Акцент1 55" xfId="441"/>
    <cellStyle name="40% - Акцент1 56" xfId="442"/>
    <cellStyle name="40% - Акцент1 57" xfId="443"/>
    <cellStyle name="40% - Акцент1 58" xfId="444"/>
    <cellStyle name="40% - Акцент1 59" xfId="445"/>
    <cellStyle name="40% - Акцент1 6" xfId="446"/>
    <cellStyle name="40% - Акцент1 60" xfId="447"/>
    <cellStyle name="40% - Акцент1 61" xfId="448"/>
    <cellStyle name="40% - Акцент1 62" xfId="449"/>
    <cellStyle name="40% - Акцент1 63" xfId="450"/>
    <cellStyle name="40% - Акцент1 7" xfId="451"/>
    <cellStyle name="40% - Акцент1 8" xfId="452"/>
    <cellStyle name="40% - Акцент1 9" xfId="453"/>
    <cellStyle name="40% - Акцент2 10" xfId="454"/>
    <cellStyle name="40% - Акцент2 11" xfId="455"/>
    <cellStyle name="40% - Акцент2 12" xfId="456"/>
    <cellStyle name="40% - Акцент2 13" xfId="457"/>
    <cellStyle name="40% - Акцент2 14" xfId="458"/>
    <cellStyle name="40% - Акцент2 15" xfId="459"/>
    <cellStyle name="40% - Акцент2 16" xfId="460"/>
    <cellStyle name="40% - Акцент2 17" xfId="461"/>
    <cellStyle name="40% - Акцент2 18" xfId="462"/>
    <cellStyle name="40% - Акцент2 19" xfId="463"/>
    <cellStyle name="40% - Акцент2 2" xfId="464"/>
    <cellStyle name="40% - Акцент2 20" xfId="465"/>
    <cellStyle name="40% - Акцент2 21" xfId="466"/>
    <cellStyle name="40% - Акцент2 22" xfId="467"/>
    <cellStyle name="40% - Акцент2 23" xfId="468"/>
    <cellStyle name="40% - Акцент2 24" xfId="469"/>
    <cellStyle name="40% - Акцент2 25" xfId="470"/>
    <cellStyle name="40% - Акцент2 26" xfId="471"/>
    <cellStyle name="40% - Акцент2 27" xfId="472"/>
    <cellStyle name="40% - Акцент2 28" xfId="473"/>
    <cellStyle name="40% - Акцент2 29" xfId="474"/>
    <cellStyle name="40% - Акцент2 3" xfId="475"/>
    <cellStyle name="40% - Акцент2 30" xfId="476"/>
    <cellStyle name="40% - Акцент2 31" xfId="477"/>
    <cellStyle name="40% - Акцент2 32" xfId="478"/>
    <cellStyle name="40% - Акцент2 33" xfId="479"/>
    <cellStyle name="40% - Акцент2 34" xfId="480"/>
    <cellStyle name="40% - Акцент2 35" xfId="481"/>
    <cellStyle name="40% - Акцент2 36" xfId="482"/>
    <cellStyle name="40% - Акцент2 37" xfId="483"/>
    <cellStyle name="40% - Акцент2 38" xfId="484"/>
    <cellStyle name="40% - Акцент2 39" xfId="485"/>
    <cellStyle name="40% - Акцент2 4" xfId="486"/>
    <cellStyle name="40% - Акцент2 40" xfId="487"/>
    <cellStyle name="40% - Акцент2 41" xfId="488"/>
    <cellStyle name="40% - Акцент2 42" xfId="489"/>
    <cellStyle name="40% - Акцент2 43" xfId="490"/>
    <cellStyle name="40% - Акцент2 44" xfId="491"/>
    <cellStyle name="40% - Акцент2 45" xfId="492"/>
    <cellStyle name="40% - Акцент2 46" xfId="493"/>
    <cellStyle name="40% - Акцент2 47" xfId="494"/>
    <cellStyle name="40% - Акцент2 48" xfId="495"/>
    <cellStyle name="40% - Акцент2 49" xfId="496"/>
    <cellStyle name="40% - Акцент2 5" xfId="497"/>
    <cellStyle name="40% - Акцент2 50" xfId="498"/>
    <cellStyle name="40% - Акцент2 51" xfId="499"/>
    <cellStyle name="40% - Акцент2 52" xfId="500"/>
    <cellStyle name="40% - Акцент2 53" xfId="501"/>
    <cellStyle name="40% - Акцент2 54" xfId="502"/>
    <cellStyle name="40% - Акцент2 55" xfId="503"/>
    <cellStyle name="40% - Акцент2 56" xfId="504"/>
    <cellStyle name="40% - Акцент2 57" xfId="505"/>
    <cellStyle name="40% - Акцент2 58" xfId="506"/>
    <cellStyle name="40% - Акцент2 59" xfId="507"/>
    <cellStyle name="40% - Акцент2 6" xfId="508"/>
    <cellStyle name="40% - Акцент2 60" xfId="509"/>
    <cellStyle name="40% - Акцент2 61" xfId="510"/>
    <cellStyle name="40% - Акцент2 62" xfId="511"/>
    <cellStyle name="40% - Акцент2 63" xfId="512"/>
    <cellStyle name="40% - Акцент2 7" xfId="513"/>
    <cellStyle name="40% - Акцент2 8" xfId="514"/>
    <cellStyle name="40% - Акцент2 9" xfId="515"/>
    <cellStyle name="40% - Акцент3 10" xfId="516"/>
    <cellStyle name="40% - Акцент3 11" xfId="517"/>
    <cellStyle name="40% - Акцент3 12" xfId="518"/>
    <cellStyle name="40% - Акцент3 13" xfId="519"/>
    <cellStyle name="40% - Акцент3 14" xfId="520"/>
    <cellStyle name="40% - Акцент3 15" xfId="521"/>
    <cellStyle name="40% - Акцент3 16" xfId="522"/>
    <cellStyle name="40% - Акцент3 17" xfId="523"/>
    <cellStyle name="40% - Акцент3 18" xfId="524"/>
    <cellStyle name="40% - Акцент3 19" xfId="525"/>
    <cellStyle name="40% - Акцент3 2" xfId="526"/>
    <cellStyle name="40% - Акцент3 20" xfId="527"/>
    <cellStyle name="40% - Акцент3 21" xfId="528"/>
    <cellStyle name="40% - Акцент3 22" xfId="529"/>
    <cellStyle name="40% - Акцент3 23" xfId="530"/>
    <cellStyle name="40% - Акцент3 24" xfId="531"/>
    <cellStyle name="40% - Акцент3 25" xfId="532"/>
    <cellStyle name="40% - Акцент3 26" xfId="533"/>
    <cellStyle name="40% - Акцент3 27" xfId="534"/>
    <cellStyle name="40% - Акцент3 28" xfId="535"/>
    <cellStyle name="40% - Акцент3 29" xfId="536"/>
    <cellStyle name="40% - Акцент3 3" xfId="537"/>
    <cellStyle name="40% - Акцент3 30" xfId="538"/>
    <cellStyle name="40% - Акцент3 31" xfId="539"/>
    <cellStyle name="40% - Акцент3 32" xfId="540"/>
    <cellStyle name="40% - Акцент3 33" xfId="541"/>
    <cellStyle name="40% - Акцент3 34" xfId="542"/>
    <cellStyle name="40% - Акцент3 35" xfId="543"/>
    <cellStyle name="40% - Акцент3 36" xfId="544"/>
    <cellStyle name="40% - Акцент3 37" xfId="545"/>
    <cellStyle name="40% - Акцент3 38" xfId="546"/>
    <cellStyle name="40% - Акцент3 39" xfId="547"/>
    <cellStyle name="40% - Акцент3 4" xfId="548"/>
    <cellStyle name="40% - Акцент3 40" xfId="549"/>
    <cellStyle name="40% - Акцент3 41" xfId="550"/>
    <cellStyle name="40% - Акцент3 42" xfId="551"/>
    <cellStyle name="40% - Акцент3 43" xfId="552"/>
    <cellStyle name="40% - Акцент3 44" xfId="553"/>
    <cellStyle name="40% - Акцент3 45" xfId="554"/>
    <cellStyle name="40% - Акцент3 46" xfId="555"/>
    <cellStyle name="40% - Акцент3 47" xfId="556"/>
    <cellStyle name="40% - Акцент3 48" xfId="557"/>
    <cellStyle name="40% - Акцент3 49" xfId="558"/>
    <cellStyle name="40% - Акцент3 5" xfId="559"/>
    <cellStyle name="40% - Акцент3 50" xfId="560"/>
    <cellStyle name="40% - Акцент3 51" xfId="561"/>
    <cellStyle name="40% - Акцент3 52" xfId="562"/>
    <cellStyle name="40% - Акцент3 53" xfId="563"/>
    <cellStyle name="40% - Акцент3 54" xfId="564"/>
    <cellStyle name="40% - Акцент3 55" xfId="565"/>
    <cellStyle name="40% - Акцент3 56" xfId="566"/>
    <cellStyle name="40% - Акцент3 57" xfId="567"/>
    <cellStyle name="40% - Акцент3 58" xfId="568"/>
    <cellStyle name="40% - Акцент3 59" xfId="569"/>
    <cellStyle name="40% - Акцент3 6" xfId="570"/>
    <cellStyle name="40% - Акцент3 60" xfId="571"/>
    <cellStyle name="40% - Акцент3 61" xfId="572"/>
    <cellStyle name="40% - Акцент3 62" xfId="573"/>
    <cellStyle name="40% - Акцент3 63" xfId="574"/>
    <cellStyle name="40% - Акцент3 7" xfId="575"/>
    <cellStyle name="40% - Акцент3 8" xfId="576"/>
    <cellStyle name="40% - Акцент3 9" xfId="577"/>
    <cellStyle name="40% - Акцент4 10" xfId="578"/>
    <cellStyle name="40% - Акцент4 11" xfId="579"/>
    <cellStyle name="40% - Акцент4 12" xfId="580"/>
    <cellStyle name="40% - Акцент4 13" xfId="581"/>
    <cellStyle name="40% - Акцент4 14" xfId="582"/>
    <cellStyle name="40% - Акцент4 15" xfId="583"/>
    <cellStyle name="40% - Акцент4 16" xfId="584"/>
    <cellStyle name="40% - Акцент4 17" xfId="585"/>
    <cellStyle name="40% - Акцент4 18" xfId="586"/>
    <cellStyle name="40% - Акцент4 19" xfId="587"/>
    <cellStyle name="40% - Акцент4 2" xfId="588"/>
    <cellStyle name="40% - Акцент4 20" xfId="589"/>
    <cellStyle name="40% - Акцент4 21" xfId="590"/>
    <cellStyle name="40% - Акцент4 22" xfId="591"/>
    <cellStyle name="40% - Акцент4 23" xfId="592"/>
    <cellStyle name="40% - Акцент4 24" xfId="593"/>
    <cellStyle name="40% - Акцент4 25" xfId="594"/>
    <cellStyle name="40% - Акцент4 26" xfId="595"/>
    <cellStyle name="40% - Акцент4 27" xfId="596"/>
    <cellStyle name="40% - Акцент4 28" xfId="597"/>
    <cellStyle name="40% - Акцент4 29" xfId="598"/>
    <cellStyle name="40% - Акцент4 3" xfId="599"/>
    <cellStyle name="40% - Акцент4 30" xfId="600"/>
    <cellStyle name="40% - Акцент4 31" xfId="601"/>
    <cellStyle name="40% - Акцент4 32" xfId="602"/>
    <cellStyle name="40% - Акцент4 33" xfId="603"/>
    <cellStyle name="40% - Акцент4 34" xfId="604"/>
    <cellStyle name="40% - Акцент4 35" xfId="605"/>
    <cellStyle name="40% - Акцент4 36" xfId="606"/>
    <cellStyle name="40% - Акцент4 37" xfId="607"/>
    <cellStyle name="40% - Акцент4 38" xfId="608"/>
    <cellStyle name="40% - Акцент4 39" xfId="609"/>
    <cellStyle name="40% - Акцент4 4" xfId="610"/>
    <cellStyle name="40% - Акцент4 40" xfId="611"/>
    <cellStyle name="40% - Акцент4 41" xfId="612"/>
    <cellStyle name="40% - Акцент4 42" xfId="613"/>
    <cellStyle name="40% - Акцент4 43" xfId="614"/>
    <cellStyle name="40% - Акцент4 44" xfId="615"/>
    <cellStyle name="40% - Акцент4 45" xfId="616"/>
    <cellStyle name="40% - Акцент4 46" xfId="617"/>
    <cellStyle name="40% - Акцент4 47" xfId="618"/>
    <cellStyle name="40% - Акцент4 48" xfId="619"/>
    <cellStyle name="40% - Акцент4 49" xfId="620"/>
    <cellStyle name="40% - Акцент4 5" xfId="621"/>
    <cellStyle name="40% - Акцент4 50" xfId="622"/>
    <cellStyle name="40% - Акцент4 51" xfId="623"/>
    <cellStyle name="40% - Акцент4 52" xfId="624"/>
    <cellStyle name="40% - Акцент4 53" xfId="625"/>
    <cellStyle name="40% - Акцент4 54" xfId="626"/>
    <cellStyle name="40% - Акцент4 55" xfId="627"/>
    <cellStyle name="40% - Акцент4 56" xfId="628"/>
    <cellStyle name="40% - Акцент4 57" xfId="629"/>
    <cellStyle name="40% - Акцент4 58" xfId="630"/>
    <cellStyle name="40% - Акцент4 59" xfId="631"/>
    <cellStyle name="40% - Акцент4 6" xfId="632"/>
    <cellStyle name="40% - Акцент4 60" xfId="633"/>
    <cellStyle name="40% - Акцент4 61" xfId="634"/>
    <cellStyle name="40% - Акцент4 62" xfId="635"/>
    <cellStyle name="40% - Акцент4 63" xfId="636"/>
    <cellStyle name="40% - Акцент4 7" xfId="637"/>
    <cellStyle name="40% - Акцент4 8" xfId="638"/>
    <cellStyle name="40% - Акцент4 9" xfId="639"/>
    <cellStyle name="40% - Акцент5 10" xfId="640"/>
    <cellStyle name="40% - Акцент5 11" xfId="641"/>
    <cellStyle name="40% - Акцент5 12" xfId="642"/>
    <cellStyle name="40% - Акцент5 13" xfId="643"/>
    <cellStyle name="40% - Акцент5 14" xfId="644"/>
    <cellStyle name="40% - Акцент5 15" xfId="645"/>
    <cellStyle name="40% - Акцент5 16" xfId="646"/>
    <cellStyle name="40% - Акцент5 17" xfId="647"/>
    <cellStyle name="40% - Акцент5 18" xfId="648"/>
    <cellStyle name="40% - Акцент5 19" xfId="649"/>
    <cellStyle name="40% - Акцент5 2" xfId="650"/>
    <cellStyle name="40% - Акцент5 20" xfId="651"/>
    <cellStyle name="40% - Акцент5 21" xfId="652"/>
    <cellStyle name="40% - Акцент5 22" xfId="653"/>
    <cellStyle name="40% - Акцент5 23" xfId="654"/>
    <cellStyle name="40% - Акцент5 24" xfId="655"/>
    <cellStyle name="40% - Акцент5 25" xfId="656"/>
    <cellStyle name="40% - Акцент5 26" xfId="657"/>
    <cellStyle name="40% - Акцент5 27" xfId="658"/>
    <cellStyle name="40% - Акцент5 28" xfId="659"/>
    <cellStyle name="40% - Акцент5 29" xfId="660"/>
    <cellStyle name="40% - Акцент5 3" xfId="661"/>
    <cellStyle name="40% - Акцент5 30" xfId="662"/>
    <cellStyle name="40% - Акцент5 31" xfId="663"/>
    <cellStyle name="40% - Акцент5 32" xfId="664"/>
    <cellStyle name="40% - Акцент5 33" xfId="665"/>
    <cellStyle name="40% - Акцент5 34" xfId="666"/>
    <cellStyle name="40% - Акцент5 35" xfId="667"/>
    <cellStyle name="40% - Акцент5 36" xfId="668"/>
    <cellStyle name="40% - Акцент5 37" xfId="669"/>
    <cellStyle name="40% - Акцент5 38" xfId="670"/>
    <cellStyle name="40% - Акцент5 39" xfId="671"/>
    <cellStyle name="40% - Акцент5 4" xfId="672"/>
    <cellStyle name="40% - Акцент5 40" xfId="673"/>
    <cellStyle name="40% - Акцент5 41" xfId="674"/>
    <cellStyle name="40% - Акцент5 42" xfId="675"/>
    <cellStyle name="40% - Акцент5 43" xfId="676"/>
    <cellStyle name="40% - Акцент5 44" xfId="677"/>
    <cellStyle name="40% - Акцент5 45" xfId="678"/>
    <cellStyle name="40% - Акцент5 46" xfId="679"/>
    <cellStyle name="40% - Акцент5 47" xfId="680"/>
    <cellStyle name="40% - Акцент5 48" xfId="681"/>
    <cellStyle name="40% - Акцент5 49" xfId="682"/>
    <cellStyle name="40% - Акцент5 5" xfId="683"/>
    <cellStyle name="40% - Акцент5 50" xfId="684"/>
    <cellStyle name="40% - Акцент5 51" xfId="685"/>
    <cellStyle name="40% - Акцент5 52" xfId="686"/>
    <cellStyle name="40% - Акцент5 53" xfId="687"/>
    <cellStyle name="40% - Акцент5 54" xfId="688"/>
    <cellStyle name="40% - Акцент5 55" xfId="689"/>
    <cellStyle name="40% - Акцент5 56" xfId="690"/>
    <cellStyle name="40% - Акцент5 57" xfId="691"/>
    <cellStyle name="40% - Акцент5 58" xfId="692"/>
    <cellStyle name="40% - Акцент5 59" xfId="693"/>
    <cellStyle name="40% - Акцент5 6" xfId="694"/>
    <cellStyle name="40% - Акцент5 60" xfId="695"/>
    <cellStyle name="40% - Акцент5 61" xfId="696"/>
    <cellStyle name="40% - Акцент5 62" xfId="697"/>
    <cellStyle name="40% - Акцент5 63" xfId="698"/>
    <cellStyle name="40% - Акцент5 7" xfId="699"/>
    <cellStyle name="40% - Акцент5 8" xfId="700"/>
    <cellStyle name="40% - Акцент5 9" xfId="701"/>
    <cellStyle name="40% - Акцент6 10" xfId="702"/>
    <cellStyle name="40% - Акцент6 11" xfId="703"/>
    <cellStyle name="40% - Акцент6 12" xfId="704"/>
    <cellStyle name="40% - Акцент6 13" xfId="705"/>
    <cellStyle name="40% - Акцент6 14" xfId="706"/>
    <cellStyle name="40% - Акцент6 15" xfId="707"/>
    <cellStyle name="40% - Акцент6 16" xfId="708"/>
    <cellStyle name="40% - Акцент6 17" xfId="709"/>
    <cellStyle name="40% - Акцент6 18" xfId="710"/>
    <cellStyle name="40% - Акцент6 19" xfId="711"/>
    <cellStyle name="40% - Акцент6 2" xfId="712"/>
    <cellStyle name="40% - Акцент6 20" xfId="713"/>
    <cellStyle name="40% - Акцент6 21" xfId="714"/>
    <cellStyle name="40% - Акцент6 22" xfId="715"/>
    <cellStyle name="40% - Акцент6 23" xfId="716"/>
    <cellStyle name="40% - Акцент6 24" xfId="717"/>
    <cellStyle name="40% - Акцент6 25" xfId="718"/>
    <cellStyle name="40% - Акцент6 26" xfId="719"/>
    <cellStyle name="40% - Акцент6 27" xfId="720"/>
    <cellStyle name="40% - Акцент6 28" xfId="721"/>
    <cellStyle name="40% - Акцент6 29" xfId="722"/>
    <cellStyle name="40% - Акцент6 3" xfId="723"/>
    <cellStyle name="40% - Акцент6 30" xfId="724"/>
    <cellStyle name="40% - Акцент6 31" xfId="725"/>
    <cellStyle name="40% - Акцент6 32" xfId="726"/>
    <cellStyle name="40% - Акцент6 33" xfId="727"/>
    <cellStyle name="40% - Акцент6 34" xfId="728"/>
    <cellStyle name="40% - Акцент6 35" xfId="729"/>
    <cellStyle name="40% - Акцент6 36" xfId="730"/>
    <cellStyle name="40% - Акцент6 37" xfId="731"/>
    <cellStyle name="40% - Акцент6 38" xfId="732"/>
    <cellStyle name="40% - Акцент6 39" xfId="733"/>
    <cellStyle name="40% - Акцент6 4" xfId="734"/>
    <cellStyle name="40% - Акцент6 40" xfId="735"/>
    <cellStyle name="40% - Акцент6 41" xfId="736"/>
    <cellStyle name="40% - Акцент6 42" xfId="737"/>
    <cellStyle name="40% - Акцент6 43" xfId="738"/>
    <cellStyle name="40% - Акцент6 44" xfId="739"/>
    <cellStyle name="40% - Акцент6 45" xfId="740"/>
    <cellStyle name="40% - Акцент6 46" xfId="741"/>
    <cellStyle name="40% - Акцент6 47" xfId="742"/>
    <cellStyle name="40% - Акцент6 48" xfId="743"/>
    <cellStyle name="40% - Акцент6 49" xfId="744"/>
    <cellStyle name="40% - Акцент6 5" xfId="745"/>
    <cellStyle name="40% - Акцент6 50" xfId="746"/>
    <cellStyle name="40% - Акцент6 51" xfId="747"/>
    <cellStyle name="40% - Акцент6 52" xfId="748"/>
    <cellStyle name="40% - Акцент6 53" xfId="749"/>
    <cellStyle name="40% - Акцент6 54" xfId="750"/>
    <cellStyle name="40% - Акцент6 55" xfId="751"/>
    <cellStyle name="40% - Акцент6 56" xfId="752"/>
    <cellStyle name="40% - Акцент6 57" xfId="753"/>
    <cellStyle name="40% - Акцент6 58" xfId="754"/>
    <cellStyle name="40% - Акцент6 59" xfId="755"/>
    <cellStyle name="40% - Акцент6 6" xfId="756"/>
    <cellStyle name="40% - Акцент6 60" xfId="757"/>
    <cellStyle name="40% - Акцент6 61" xfId="758"/>
    <cellStyle name="40% - Акцент6 62" xfId="759"/>
    <cellStyle name="40% - Акцент6 63" xfId="760"/>
    <cellStyle name="40% - Акцент6 7" xfId="761"/>
    <cellStyle name="40% - Акцент6 8" xfId="762"/>
    <cellStyle name="40% - Акцент6 9" xfId="763"/>
    <cellStyle name="60% - Акцент1 10" xfId="764"/>
    <cellStyle name="60% - Акцент1 11" xfId="765"/>
    <cellStyle name="60% - Акцент1 12" xfId="766"/>
    <cellStyle name="60% - Акцент1 13" xfId="767"/>
    <cellStyle name="60% - Акцент1 14" xfId="768"/>
    <cellStyle name="60% - Акцент1 15" xfId="769"/>
    <cellStyle name="60% - Акцент1 16" xfId="770"/>
    <cellStyle name="60% - Акцент1 17" xfId="771"/>
    <cellStyle name="60% - Акцент1 18" xfId="772"/>
    <cellStyle name="60% - Акцент1 19" xfId="773"/>
    <cellStyle name="60% - Акцент1 2" xfId="774"/>
    <cellStyle name="60% - Акцент1 20" xfId="775"/>
    <cellStyle name="60% - Акцент1 21" xfId="776"/>
    <cellStyle name="60% - Акцент1 22" xfId="777"/>
    <cellStyle name="60% - Акцент1 23" xfId="778"/>
    <cellStyle name="60% - Акцент1 24" xfId="779"/>
    <cellStyle name="60% - Акцент1 25" xfId="780"/>
    <cellStyle name="60% - Акцент1 26" xfId="781"/>
    <cellStyle name="60% - Акцент1 27" xfId="782"/>
    <cellStyle name="60% - Акцент1 28" xfId="783"/>
    <cellStyle name="60% - Акцент1 29" xfId="784"/>
    <cellStyle name="60% - Акцент1 3" xfId="785"/>
    <cellStyle name="60% - Акцент1 30" xfId="786"/>
    <cellStyle name="60% - Акцент1 31" xfId="787"/>
    <cellStyle name="60% - Акцент1 32" xfId="788"/>
    <cellStyle name="60% - Акцент1 33" xfId="789"/>
    <cellStyle name="60% - Акцент1 34" xfId="790"/>
    <cellStyle name="60% - Акцент1 35" xfId="791"/>
    <cellStyle name="60% - Акцент1 36" xfId="792"/>
    <cellStyle name="60% - Акцент1 37" xfId="793"/>
    <cellStyle name="60% - Акцент1 38" xfId="794"/>
    <cellStyle name="60% - Акцент1 39" xfId="795"/>
    <cellStyle name="60% - Акцент1 4" xfId="796"/>
    <cellStyle name="60% - Акцент1 40" xfId="797"/>
    <cellStyle name="60% - Акцент1 41" xfId="798"/>
    <cellStyle name="60% - Акцент1 42" xfId="799"/>
    <cellStyle name="60% - Акцент1 43" xfId="800"/>
    <cellStyle name="60% - Акцент1 44" xfId="801"/>
    <cellStyle name="60% - Акцент1 45" xfId="802"/>
    <cellStyle name="60% - Акцент1 46" xfId="803"/>
    <cellStyle name="60% - Акцент1 47" xfId="804"/>
    <cellStyle name="60% - Акцент1 48" xfId="805"/>
    <cellStyle name="60% - Акцент1 49" xfId="806"/>
    <cellStyle name="60% - Акцент1 5" xfId="807"/>
    <cellStyle name="60% - Акцент1 50" xfId="808"/>
    <cellStyle name="60% - Акцент1 51" xfId="809"/>
    <cellStyle name="60% - Акцент1 52" xfId="810"/>
    <cellStyle name="60% - Акцент1 53" xfId="811"/>
    <cellStyle name="60% - Акцент1 54" xfId="812"/>
    <cellStyle name="60% - Акцент1 55" xfId="813"/>
    <cellStyle name="60% - Акцент1 56" xfId="814"/>
    <cellStyle name="60% - Акцент1 57" xfId="815"/>
    <cellStyle name="60% - Акцент1 58" xfId="816"/>
    <cellStyle name="60% - Акцент1 59" xfId="817"/>
    <cellStyle name="60% - Акцент1 6" xfId="818"/>
    <cellStyle name="60% - Акцент1 60" xfId="819"/>
    <cellStyle name="60% - Акцент1 61" xfId="820"/>
    <cellStyle name="60% - Акцент1 62" xfId="821"/>
    <cellStyle name="60% - Акцент1 63" xfId="822"/>
    <cellStyle name="60% - Акцент1 7" xfId="823"/>
    <cellStyle name="60% - Акцент1 8" xfId="824"/>
    <cellStyle name="60% - Акцент1 9" xfId="825"/>
    <cellStyle name="60% - Акцент2 10" xfId="826"/>
    <cellStyle name="60% - Акцент2 11" xfId="827"/>
    <cellStyle name="60% - Акцент2 12" xfId="828"/>
    <cellStyle name="60% - Акцент2 13" xfId="829"/>
    <cellStyle name="60% - Акцент2 14" xfId="830"/>
    <cellStyle name="60% - Акцент2 15" xfId="831"/>
    <cellStyle name="60% - Акцент2 16" xfId="832"/>
    <cellStyle name="60% - Акцент2 17" xfId="833"/>
    <cellStyle name="60% - Акцент2 18" xfId="834"/>
    <cellStyle name="60% - Акцент2 19" xfId="835"/>
    <cellStyle name="60% - Акцент2 2" xfId="836"/>
    <cellStyle name="60% - Акцент2 20" xfId="837"/>
    <cellStyle name="60% - Акцент2 21" xfId="838"/>
    <cellStyle name="60% - Акцент2 22" xfId="839"/>
    <cellStyle name="60% - Акцент2 23" xfId="840"/>
    <cellStyle name="60% - Акцент2 24" xfId="841"/>
    <cellStyle name="60% - Акцент2 25" xfId="842"/>
    <cellStyle name="60% - Акцент2 26" xfId="843"/>
    <cellStyle name="60% - Акцент2 27" xfId="844"/>
    <cellStyle name="60% - Акцент2 28" xfId="845"/>
    <cellStyle name="60% - Акцент2 29" xfId="846"/>
    <cellStyle name="60% - Акцент2 3" xfId="847"/>
    <cellStyle name="60% - Акцент2 30" xfId="848"/>
    <cellStyle name="60% - Акцент2 31" xfId="849"/>
    <cellStyle name="60% - Акцент2 32" xfId="850"/>
    <cellStyle name="60% - Акцент2 33" xfId="851"/>
    <cellStyle name="60% - Акцент2 34" xfId="852"/>
    <cellStyle name="60% - Акцент2 35" xfId="853"/>
    <cellStyle name="60% - Акцент2 36" xfId="854"/>
    <cellStyle name="60% - Акцент2 37" xfId="855"/>
    <cellStyle name="60% - Акцент2 38" xfId="856"/>
    <cellStyle name="60% - Акцент2 39" xfId="857"/>
    <cellStyle name="60% - Акцент2 4" xfId="858"/>
    <cellStyle name="60% - Акцент2 40" xfId="859"/>
    <cellStyle name="60% - Акцент2 41" xfId="860"/>
    <cellStyle name="60% - Акцент2 42" xfId="861"/>
    <cellStyle name="60% - Акцент2 43" xfId="862"/>
    <cellStyle name="60% - Акцент2 44" xfId="863"/>
    <cellStyle name="60% - Акцент2 45" xfId="864"/>
    <cellStyle name="60% - Акцент2 46" xfId="865"/>
    <cellStyle name="60% - Акцент2 47" xfId="866"/>
    <cellStyle name="60% - Акцент2 48" xfId="867"/>
    <cellStyle name="60% - Акцент2 49" xfId="868"/>
    <cellStyle name="60% - Акцент2 5" xfId="869"/>
    <cellStyle name="60% - Акцент2 50" xfId="870"/>
    <cellStyle name="60% - Акцент2 51" xfId="871"/>
    <cellStyle name="60% - Акцент2 52" xfId="872"/>
    <cellStyle name="60% - Акцент2 53" xfId="873"/>
    <cellStyle name="60% - Акцент2 54" xfId="874"/>
    <cellStyle name="60% - Акцент2 55" xfId="875"/>
    <cellStyle name="60% - Акцент2 56" xfId="876"/>
    <cellStyle name="60% - Акцент2 57" xfId="877"/>
    <cellStyle name="60% - Акцент2 58" xfId="878"/>
    <cellStyle name="60% - Акцент2 59" xfId="879"/>
    <cellStyle name="60% - Акцент2 6" xfId="880"/>
    <cellStyle name="60% - Акцент2 60" xfId="881"/>
    <cellStyle name="60% - Акцент2 61" xfId="882"/>
    <cellStyle name="60% - Акцент2 62" xfId="883"/>
    <cellStyle name="60% - Акцент2 63" xfId="884"/>
    <cellStyle name="60% - Акцент2 7" xfId="885"/>
    <cellStyle name="60% - Акцент2 8" xfId="886"/>
    <cellStyle name="60% - Акцент2 9" xfId="887"/>
    <cellStyle name="60% - Акцент3 10" xfId="888"/>
    <cellStyle name="60% - Акцент3 11" xfId="889"/>
    <cellStyle name="60% - Акцент3 12" xfId="890"/>
    <cellStyle name="60% - Акцент3 13" xfId="891"/>
    <cellStyle name="60% - Акцент3 14" xfId="892"/>
    <cellStyle name="60% - Акцент3 15" xfId="893"/>
    <cellStyle name="60% - Акцент3 16" xfId="894"/>
    <cellStyle name="60% - Акцент3 17" xfId="895"/>
    <cellStyle name="60% - Акцент3 18" xfId="896"/>
    <cellStyle name="60% - Акцент3 19" xfId="897"/>
    <cellStyle name="60% - Акцент3 2" xfId="898"/>
    <cellStyle name="60% - Акцент3 20" xfId="899"/>
    <cellStyle name="60% - Акцент3 21" xfId="900"/>
    <cellStyle name="60% - Акцент3 22" xfId="901"/>
    <cellStyle name="60% - Акцент3 23" xfId="902"/>
    <cellStyle name="60% - Акцент3 24" xfId="903"/>
    <cellStyle name="60% - Акцент3 25" xfId="904"/>
    <cellStyle name="60% - Акцент3 26" xfId="905"/>
    <cellStyle name="60% - Акцент3 27" xfId="906"/>
    <cellStyle name="60% - Акцент3 28" xfId="907"/>
    <cellStyle name="60% - Акцент3 29" xfId="908"/>
    <cellStyle name="60% - Акцент3 3" xfId="909"/>
    <cellStyle name="60% - Акцент3 30" xfId="910"/>
    <cellStyle name="60% - Акцент3 31" xfId="911"/>
    <cellStyle name="60% - Акцент3 32" xfId="912"/>
    <cellStyle name="60% - Акцент3 33" xfId="913"/>
    <cellStyle name="60% - Акцент3 34" xfId="914"/>
    <cellStyle name="60% - Акцент3 35" xfId="915"/>
    <cellStyle name="60% - Акцент3 36" xfId="916"/>
    <cellStyle name="60% - Акцент3 37" xfId="917"/>
    <cellStyle name="60% - Акцент3 38" xfId="918"/>
    <cellStyle name="60% - Акцент3 39" xfId="919"/>
    <cellStyle name="60% - Акцент3 4" xfId="920"/>
    <cellStyle name="60% - Акцент3 40" xfId="921"/>
    <cellStyle name="60% - Акцент3 41" xfId="922"/>
    <cellStyle name="60% - Акцент3 42" xfId="923"/>
    <cellStyle name="60% - Акцент3 43" xfId="924"/>
    <cellStyle name="60% - Акцент3 44" xfId="925"/>
    <cellStyle name="60% - Акцент3 45" xfId="926"/>
    <cellStyle name="60% - Акцент3 46" xfId="927"/>
    <cellStyle name="60% - Акцент3 47" xfId="928"/>
    <cellStyle name="60% - Акцент3 48" xfId="929"/>
    <cellStyle name="60% - Акцент3 49" xfId="930"/>
    <cellStyle name="60% - Акцент3 5" xfId="931"/>
    <cellStyle name="60% - Акцент3 50" xfId="932"/>
    <cellStyle name="60% - Акцент3 51" xfId="933"/>
    <cellStyle name="60% - Акцент3 52" xfId="934"/>
    <cellStyle name="60% - Акцент3 53" xfId="935"/>
    <cellStyle name="60% - Акцент3 54" xfId="936"/>
    <cellStyle name="60% - Акцент3 55" xfId="937"/>
    <cellStyle name="60% - Акцент3 56" xfId="938"/>
    <cellStyle name="60% - Акцент3 57" xfId="939"/>
    <cellStyle name="60% - Акцент3 58" xfId="940"/>
    <cellStyle name="60% - Акцент3 59" xfId="941"/>
    <cellStyle name="60% - Акцент3 6" xfId="942"/>
    <cellStyle name="60% - Акцент3 60" xfId="943"/>
    <cellStyle name="60% - Акцент3 61" xfId="944"/>
    <cellStyle name="60% - Акцент3 62" xfId="945"/>
    <cellStyle name="60% - Акцент3 63" xfId="946"/>
    <cellStyle name="60% - Акцент3 7" xfId="947"/>
    <cellStyle name="60% - Акцент3 8" xfId="948"/>
    <cellStyle name="60% - Акцент3 9" xfId="949"/>
    <cellStyle name="60% - Акцент4 10" xfId="950"/>
    <cellStyle name="60% - Акцент4 11" xfId="951"/>
    <cellStyle name="60% - Акцент4 12" xfId="952"/>
    <cellStyle name="60% - Акцент4 13" xfId="953"/>
    <cellStyle name="60% - Акцент4 14" xfId="954"/>
    <cellStyle name="60% - Акцент4 15" xfId="955"/>
    <cellStyle name="60% - Акцент4 16" xfId="956"/>
    <cellStyle name="60% - Акцент4 17" xfId="957"/>
    <cellStyle name="60% - Акцент4 18" xfId="958"/>
    <cellStyle name="60% - Акцент4 19" xfId="959"/>
    <cellStyle name="60% - Акцент4 2" xfId="960"/>
    <cellStyle name="60% - Акцент4 20" xfId="961"/>
    <cellStyle name="60% - Акцент4 21" xfId="962"/>
    <cellStyle name="60% - Акцент4 22" xfId="963"/>
    <cellStyle name="60% - Акцент4 23" xfId="964"/>
    <cellStyle name="60% - Акцент4 24" xfId="965"/>
    <cellStyle name="60% - Акцент4 25" xfId="966"/>
    <cellStyle name="60% - Акцент4 26" xfId="967"/>
    <cellStyle name="60% - Акцент4 27" xfId="968"/>
    <cellStyle name="60% - Акцент4 28" xfId="969"/>
    <cellStyle name="60% - Акцент4 29" xfId="970"/>
    <cellStyle name="60% - Акцент4 3" xfId="971"/>
    <cellStyle name="60% - Акцент4 30" xfId="972"/>
    <cellStyle name="60% - Акцент4 31" xfId="973"/>
    <cellStyle name="60% - Акцент4 32" xfId="974"/>
    <cellStyle name="60% - Акцент4 33" xfId="975"/>
    <cellStyle name="60% - Акцент4 34" xfId="976"/>
    <cellStyle name="60% - Акцент4 35" xfId="977"/>
    <cellStyle name="60% - Акцент4 36" xfId="978"/>
    <cellStyle name="60% - Акцент4 37" xfId="979"/>
    <cellStyle name="60% - Акцент4 38" xfId="980"/>
    <cellStyle name="60% - Акцент4 39" xfId="981"/>
    <cellStyle name="60% - Акцент4 4" xfId="982"/>
    <cellStyle name="60% - Акцент4 40" xfId="983"/>
    <cellStyle name="60% - Акцент4 41" xfId="984"/>
    <cellStyle name="60% - Акцент4 42" xfId="985"/>
    <cellStyle name="60% - Акцент4 43" xfId="986"/>
    <cellStyle name="60% - Акцент4 44" xfId="987"/>
    <cellStyle name="60% - Акцент4 45" xfId="988"/>
    <cellStyle name="60% - Акцент4 46" xfId="989"/>
    <cellStyle name="60% - Акцент4 47" xfId="990"/>
    <cellStyle name="60% - Акцент4 48" xfId="991"/>
    <cellStyle name="60% - Акцент4 49" xfId="992"/>
    <cellStyle name="60% - Акцент4 5" xfId="993"/>
    <cellStyle name="60% - Акцент4 50" xfId="994"/>
    <cellStyle name="60% - Акцент4 51" xfId="995"/>
    <cellStyle name="60% - Акцент4 52" xfId="996"/>
    <cellStyle name="60% - Акцент4 53" xfId="997"/>
    <cellStyle name="60% - Акцент4 54" xfId="998"/>
    <cellStyle name="60% - Акцент4 55" xfId="999"/>
    <cellStyle name="60% - Акцент4 56" xfId="1000"/>
    <cellStyle name="60% - Акцент4 57" xfId="1001"/>
    <cellStyle name="60% - Акцент4 58" xfId="1002"/>
    <cellStyle name="60% - Акцент4 59" xfId="1003"/>
    <cellStyle name="60% - Акцент4 6" xfId="1004"/>
    <cellStyle name="60% - Акцент4 60" xfId="1005"/>
    <cellStyle name="60% - Акцент4 61" xfId="1006"/>
    <cellStyle name="60% - Акцент4 62" xfId="1007"/>
    <cellStyle name="60% - Акцент4 63" xfId="1008"/>
    <cellStyle name="60% - Акцент4 7" xfId="1009"/>
    <cellStyle name="60% - Акцент4 8" xfId="1010"/>
    <cellStyle name="60% - Акцент4 9" xfId="1011"/>
    <cellStyle name="60% - Акцент5 10" xfId="1012"/>
    <cellStyle name="60% - Акцент5 11" xfId="1013"/>
    <cellStyle name="60% - Акцент5 12" xfId="1014"/>
    <cellStyle name="60% - Акцент5 13" xfId="1015"/>
    <cellStyle name="60% - Акцент5 14" xfId="1016"/>
    <cellStyle name="60% - Акцент5 15" xfId="1017"/>
    <cellStyle name="60% - Акцент5 16" xfId="1018"/>
    <cellStyle name="60% - Акцент5 17" xfId="1019"/>
    <cellStyle name="60% - Акцент5 18" xfId="1020"/>
    <cellStyle name="60% - Акцент5 19" xfId="1021"/>
    <cellStyle name="60% - Акцент5 2" xfId="1022"/>
    <cellStyle name="60% - Акцент5 20" xfId="1023"/>
    <cellStyle name="60% - Акцент5 21" xfId="1024"/>
    <cellStyle name="60% - Акцент5 22" xfId="1025"/>
    <cellStyle name="60% - Акцент5 23" xfId="1026"/>
    <cellStyle name="60% - Акцент5 24" xfId="1027"/>
    <cellStyle name="60% - Акцент5 25" xfId="1028"/>
    <cellStyle name="60% - Акцент5 26" xfId="1029"/>
    <cellStyle name="60% - Акцент5 27" xfId="1030"/>
    <cellStyle name="60% - Акцент5 28" xfId="1031"/>
    <cellStyle name="60% - Акцент5 29" xfId="1032"/>
    <cellStyle name="60% - Акцент5 3" xfId="1033"/>
    <cellStyle name="60% - Акцент5 30" xfId="1034"/>
    <cellStyle name="60% - Акцент5 31" xfId="1035"/>
    <cellStyle name="60% - Акцент5 32" xfId="1036"/>
    <cellStyle name="60% - Акцент5 33" xfId="1037"/>
    <cellStyle name="60% - Акцент5 34" xfId="1038"/>
    <cellStyle name="60% - Акцент5 35" xfId="1039"/>
    <cellStyle name="60% - Акцент5 36" xfId="1040"/>
    <cellStyle name="60% - Акцент5 37" xfId="1041"/>
    <cellStyle name="60% - Акцент5 38" xfId="1042"/>
    <cellStyle name="60% - Акцент5 39" xfId="1043"/>
    <cellStyle name="60% - Акцент5 4" xfId="1044"/>
    <cellStyle name="60% - Акцент5 40" xfId="1045"/>
    <cellStyle name="60% - Акцент5 41" xfId="1046"/>
    <cellStyle name="60% - Акцент5 42" xfId="1047"/>
    <cellStyle name="60% - Акцент5 43" xfId="1048"/>
    <cellStyle name="60% - Акцент5 44" xfId="1049"/>
    <cellStyle name="60% - Акцент5 45" xfId="1050"/>
    <cellStyle name="60% - Акцент5 46" xfId="1051"/>
    <cellStyle name="60% - Акцент5 47" xfId="1052"/>
    <cellStyle name="60% - Акцент5 48" xfId="1053"/>
    <cellStyle name="60% - Акцент5 49" xfId="1054"/>
    <cellStyle name="60% - Акцент5 5" xfId="1055"/>
    <cellStyle name="60% - Акцент5 50" xfId="1056"/>
    <cellStyle name="60% - Акцент5 51" xfId="1057"/>
    <cellStyle name="60% - Акцент5 52" xfId="1058"/>
    <cellStyle name="60% - Акцент5 53" xfId="1059"/>
    <cellStyle name="60% - Акцент5 54" xfId="1060"/>
    <cellStyle name="60% - Акцент5 55" xfId="1061"/>
    <cellStyle name="60% - Акцент5 56" xfId="1062"/>
    <cellStyle name="60% - Акцент5 57" xfId="1063"/>
    <cellStyle name="60% - Акцент5 58" xfId="1064"/>
    <cellStyle name="60% - Акцент5 59" xfId="1065"/>
    <cellStyle name="60% - Акцент5 6" xfId="1066"/>
    <cellStyle name="60% - Акцент5 60" xfId="1067"/>
    <cellStyle name="60% - Акцент5 61" xfId="1068"/>
    <cellStyle name="60% - Акцент5 62" xfId="1069"/>
    <cellStyle name="60% - Акцент5 63" xfId="1070"/>
    <cellStyle name="60% - Акцент5 7" xfId="1071"/>
    <cellStyle name="60% - Акцент5 8" xfId="1072"/>
    <cellStyle name="60% - Акцент5 9" xfId="1073"/>
    <cellStyle name="60% - Акцент6 10" xfId="1074"/>
    <cellStyle name="60% - Акцент6 11" xfId="1075"/>
    <cellStyle name="60% - Акцент6 12" xfId="1076"/>
    <cellStyle name="60% - Акцент6 13" xfId="1077"/>
    <cellStyle name="60% - Акцент6 14" xfId="1078"/>
    <cellStyle name="60% - Акцент6 15" xfId="1079"/>
    <cellStyle name="60% - Акцент6 16" xfId="1080"/>
    <cellStyle name="60% - Акцент6 17" xfId="1081"/>
    <cellStyle name="60% - Акцент6 18" xfId="1082"/>
    <cellStyle name="60% - Акцент6 19" xfId="1083"/>
    <cellStyle name="60% - Акцент6 2" xfId="1084"/>
    <cellStyle name="60% - Акцент6 20" xfId="1085"/>
    <cellStyle name="60% - Акцент6 21" xfId="1086"/>
    <cellStyle name="60% - Акцент6 22" xfId="1087"/>
    <cellStyle name="60% - Акцент6 23" xfId="1088"/>
    <cellStyle name="60% - Акцент6 24" xfId="1089"/>
    <cellStyle name="60% - Акцент6 25" xfId="1090"/>
    <cellStyle name="60% - Акцент6 26" xfId="1091"/>
    <cellStyle name="60% - Акцент6 27" xfId="1092"/>
    <cellStyle name="60% - Акцент6 28" xfId="1093"/>
    <cellStyle name="60% - Акцент6 29" xfId="1094"/>
    <cellStyle name="60% - Акцент6 3" xfId="1095"/>
    <cellStyle name="60% - Акцент6 30" xfId="1096"/>
    <cellStyle name="60% - Акцент6 31" xfId="1097"/>
    <cellStyle name="60% - Акцент6 32" xfId="1098"/>
    <cellStyle name="60% - Акцент6 33" xfId="1099"/>
    <cellStyle name="60% - Акцент6 34" xfId="1100"/>
    <cellStyle name="60% - Акцент6 35" xfId="1101"/>
    <cellStyle name="60% - Акцент6 36" xfId="1102"/>
    <cellStyle name="60% - Акцент6 37" xfId="1103"/>
    <cellStyle name="60% - Акцент6 38" xfId="1104"/>
    <cellStyle name="60% - Акцент6 39" xfId="1105"/>
    <cellStyle name="60% - Акцент6 4" xfId="1106"/>
    <cellStyle name="60% - Акцент6 40" xfId="1107"/>
    <cellStyle name="60% - Акцент6 41" xfId="1108"/>
    <cellStyle name="60% - Акцент6 42" xfId="1109"/>
    <cellStyle name="60% - Акцент6 43" xfId="1110"/>
    <cellStyle name="60% - Акцент6 44" xfId="1111"/>
    <cellStyle name="60% - Акцент6 45" xfId="1112"/>
    <cellStyle name="60% - Акцент6 46" xfId="1113"/>
    <cellStyle name="60% - Акцент6 47" xfId="1114"/>
    <cellStyle name="60% - Акцент6 48" xfId="1115"/>
    <cellStyle name="60% - Акцент6 49" xfId="1116"/>
    <cellStyle name="60% - Акцент6 5" xfId="1117"/>
    <cellStyle name="60% - Акцент6 50" xfId="1118"/>
    <cellStyle name="60% - Акцент6 51" xfId="1119"/>
    <cellStyle name="60% - Акцент6 52" xfId="1120"/>
    <cellStyle name="60% - Акцент6 53" xfId="1121"/>
    <cellStyle name="60% - Акцент6 54" xfId="1122"/>
    <cellStyle name="60% - Акцент6 55" xfId="1123"/>
    <cellStyle name="60% - Акцент6 56" xfId="1124"/>
    <cellStyle name="60% - Акцент6 57" xfId="1125"/>
    <cellStyle name="60% - Акцент6 58" xfId="1126"/>
    <cellStyle name="60% - Акцент6 59" xfId="1127"/>
    <cellStyle name="60% - Акцент6 6" xfId="1128"/>
    <cellStyle name="60% - Акцент6 60" xfId="1129"/>
    <cellStyle name="60% - Акцент6 61" xfId="1130"/>
    <cellStyle name="60% - Акцент6 62" xfId="1131"/>
    <cellStyle name="60% - Акцент6 63" xfId="1132"/>
    <cellStyle name="60% - Акцент6 7" xfId="1133"/>
    <cellStyle name="60% - Акцент6 8" xfId="1134"/>
    <cellStyle name="60% - Акцент6 9" xfId="1135"/>
    <cellStyle name="Normal_Sheet1" xfId="1136"/>
    <cellStyle name="Акцент1 10" xfId="1137"/>
    <cellStyle name="Акцент1 11" xfId="1138"/>
    <cellStyle name="Акцент1 12" xfId="1139"/>
    <cellStyle name="Акцент1 13" xfId="1140"/>
    <cellStyle name="Акцент1 14" xfId="1141"/>
    <cellStyle name="Акцент1 15" xfId="1142"/>
    <cellStyle name="Акцент1 16" xfId="1143"/>
    <cellStyle name="Акцент1 17" xfId="1144"/>
    <cellStyle name="Акцент1 18" xfId="1145"/>
    <cellStyle name="Акцент1 19" xfId="1146"/>
    <cellStyle name="Акцент1 2" xfId="1147"/>
    <cellStyle name="Акцент1 20" xfId="1148"/>
    <cellStyle name="Акцент1 21" xfId="1149"/>
    <cellStyle name="Акцент1 22" xfId="1150"/>
    <cellStyle name="Акцент1 23" xfId="1151"/>
    <cellStyle name="Акцент1 24" xfId="1152"/>
    <cellStyle name="Акцент1 25" xfId="1153"/>
    <cellStyle name="Акцент1 26" xfId="1154"/>
    <cellStyle name="Акцент1 27" xfId="1155"/>
    <cellStyle name="Акцент1 28" xfId="1156"/>
    <cellStyle name="Акцент1 29" xfId="1157"/>
    <cellStyle name="Акцент1 3" xfId="1158"/>
    <cellStyle name="Акцент1 30" xfId="1159"/>
    <cellStyle name="Акцент1 31" xfId="1160"/>
    <cellStyle name="Акцент1 32" xfId="1161"/>
    <cellStyle name="Акцент1 33" xfId="1162"/>
    <cellStyle name="Акцент1 34" xfId="1163"/>
    <cellStyle name="Акцент1 35" xfId="1164"/>
    <cellStyle name="Акцент1 36" xfId="1165"/>
    <cellStyle name="Акцент1 37" xfId="1166"/>
    <cellStyle name="Акцент1 38" xfId="1167"/>
    <cellStyle name="Акцент1 39" xfId="1168"/>
    <cellStyle name="Акцент1 4" xfId="1169"/>
    <cellStyle name="Акцент1 40" xfId="1170"/>
    <cellStyle name="Акцент1 41" xfId="1171"/>
    <cellStyle name="Акцент1 42" xfId="1172"/>
    <cellStyle name="Акцент1 43" xfId="1173"/>
    <cellStyle name="Акцент1 44" xfId="1174"/>
    <cellStyle name="Акцент1 45" xfId="1175"/>
    <cellStyle name="Акцент1 46" xfId="1176"/>
    <cellStyle name="Акцент1 47" xfId="1177"/>
    <cellStyle name="Акцент1 48" xfId="1178"/>
    <cellStyle name="Акцент1 49" xfId="1179"/>
    <cellStyle name="Акцент1 5" xfId="1180"/>
    <cellStyle name="Акцент1 50" xfId="1181"/>
    <cellStyle name="Акцент1 51" xfId="1182"/>
    <cellStyle name="Акцент1 52" xfId="1183"/>
    <cellStyle name="Акцент1 53" xfId="1184"/>
    <cellStyle name="Акцент1 54" xfId="1185"/>
    <cellStyle name="Акцент1 55" xfId="1186"/>
    <cellStyle name="Акцент1 56" xfId="1187"/>
    <cellStyle name="Акцент1 57" xfId="1188"/>
    <cellStyle name="Акцент1 58" xfId="1189"/>
    <cellStyle name="Акцент1 59" xfId="1190"/>
    <cellStyle name="Акцент1 6" xfId="1191"/>
    <cellStyle name="Акцент1 60" xfId="1192"/>
    <cellStyle name="Акцент1 61" xfId="1193"/>
    <cellStyle name="Акцент1 62" xfId="1194"/>
    <cellStyle name="Акцент1 63" xfId="1195"/>
    <cellStyle name="Акцент1 7" xfId="1196"/>
    <cellStyle name="Акцент1 8" xfId="1197"/>
    <cellStyle name="Акцент1 9" xfId="1198"/>
    <cellStyle name="Акцент2 10" xfId="1199"/>
    <cellStyle name="Акцент2 11" xfId="1200"/>
    <cellStyle name="Акцент2 12" xfId="1201"/>
    <cellStyle name="Акцент2 13" xfId="1202"/>
    <cellStyle name="Акцент2 14" xfId="1203"/>
    <cellStyle name="Акцент2 15" xfId="1204"/>
    <cellStyle name="Акцент2 16" xfId="1205"/>
    <cellStyle name="Акцент2 17" xfId="1206"/>
    <cellStyle name="Акцент2 18" xfId="1207"/>
    <cellStyle name="Акцент2 19" xfId="1208"/>
    <cellStyle name="Акцент2 2" xfId="1209"/>
    <cellStyle name="Акцент2 20" xfId="1210"/>
    <cellStyle name="Акцент2 21" xfId="1211"/>
    <cellStyle name="Акцент2 22" xfId="1212"/>
    <cellStyle name="Акцент2 23" xfId="1213"/>
    <cellStyle name="Акцент2 24" xfId="1214"/>
    <cellStyle name="Акцент2 25" xfId="1215"/>
    <cellStyle name="Акцент2 26" xfId="1216"/>
    <cellStyle name="Акцент2 27" xfId="1217"/>
    <cellStyle name="Акцент2 28" xfId="1218"/>
    <cellStyle name="Акцент2 29" xfId="1219"/>
    <cellStyle name="Акцент2 3" xfId="1220"/>
    <cellStyle name="Акцент2 30" xfId="1221"/>
    <cellStyle name="Акцент2 31" xfId="1222"/>
    <cellStyle name="Акцент2 32" xfId="1223"/>
    <cellStyle name="Акцент2 33" xfId="1224"/>
    <cellStyle name="Акцент2 34" xfId="1225"/>
    <cellStyle name="Акцент2 35" xfId="1226"/>
    <cellStyle name="Акцент2 36" xfId="1227"/>
    <cellStyle name="Акцент2 37" xfId="1228"/>
    <cellStyle name="Акцент2 38" xfId="1229"/>
    <cellStyle name="Акцент2 39" xfId="1230"/>
    <cellStyle name="Акцент2 4" xfId="1231"/>
    <cellStyle name="Акцент2 40" xfId="1232"/>
    <cellStyle name="Акцент2 41" xfId="1233"/>
    <cellStyle name="Акцент2 42" xfId="1234"/>
    <cellStyle name="Акцент2 43" xfId="1235"/>
    <cellStyle name="Акцент2 44" xfId="1236"/>
    <cellStyle name="Акцент2 45" xfId="1237"/>
    <cellStyle name="Акцент2 46" xfId="1238"/>
    <cellStyle name="Акцент2 47" xfId="1239"/>
    <cellStyle name="Акцент2 48" xfId="1240"/>
    <cellStyle name="Акцент2 49" xfId="1241"/>
    <cellStyle name="Акцент2 5" xfId="1242"/>
    <cellStyle name="Акцент2 50" xfId="1243"/>
    <cellStyle name="Акцент2 51" xfId="1244"/>
    <cellStyle name="Акцент2 52" xfId="1245"/>
    <cellStyle name="Акцент2 53" xfId="1246"/>
    <cellStyle name="Акцент2 54" xfId="1247"/>
    <cellStyle name="Акцент2 55" xfId="1248"/>
    <cellStyle name="Акцент2 56" xfId="1249"/>
    <cellStyle name="Акцент2 57" xfId="1250"/>
    <cellStyle name="Акцент2 58" xfId="1251"/>
    <cellStyle name="Акцент2 59" xfId="1252"/>
    <cellStyle name="Акцент2 6" xfId="1253"/>
    <cellStyle name="Акцент2 60" xfId="1254"/>
    <cellStyle name="Акцент2 61" xfId="1255"/>
    <cellStyle name="Акцент2 62" xfId="1256"/>
    <cellStyle name="Акцент2 63" xfId="1257"/>
    <cellStyle name="Акцент2 7" xfId="1258"/>
    <cellStyle name="Акцент2 8" xfId="1259"/>
    <cellStyle name="Акцент2 9" xfId="1260"/>
    <cellStyle name="Акцент3 10" xfId="1261"/>
    <cellStyle name="Акцент3 11" xfId="1262"/>
    <cellStyle name="Акцент3 12" xfId="1263"/>
    <cellStyle name="Акцент3 13" xfId="1264"/>
    <cellStyle name="Акцент3 14" xfId="1265"/>
    <cellStyle name="Акцент3 15" xfId="1266"/>
    <cellStyle name="Акцент3 16" xfId="1267"/>
    <cellStyle name="Акцент3 17" xfId="1268"/>
    <cellStyle name="Акцент3 18" xfId="1269"/>
    <cellStyle name="Акцент3 19" xfId="1270"/>
    <cellStyle name="Акцент3 2" xfId="1271"/>
    <cellStyle name="Акцент3 20" xfId="1272"/>
    <cellStyle name="Акцент3 21" xfId="1273"/>
    <cellStyle name="Акцент3 22" xfId="1274"/>
    <cellStyle name="Акцент3 23" xfId="1275"/>
    <cellStyle name="Акцент3 24" xfId="1276"/>
    <cellStyle name="Акцент3 25" xfId="1277"/>
    <cellStyle name="Акцент3 26" xfId="1278"/>
    <cellStyle name="Акцент3 27" xfId="1279"/>
    <cellStyle name="Акцент3 28" xfId="1280"/>
    <cellStyle name="Акцент3 29" xfId="1281"/>
    <cellStyle name="Акцент3 3" xfId="1282"/>
    <cellStyle name="Акцент3 30" xfId="1283"/>
    <cellStyle name="Акцент3 31" xfId="1284"/>
    <cellStyle name="Акцент3 32" xfId="1285"/>
    <cellStyle name="Акцент3 33" xfId="1286"/>
    <cellStyle name="Акцент3 34" xfId="1287"/>
    <cellStyle name="Акцент3 35" xfId="1288"/>
    <cellStyle name="Акцент3 36" xfId="1289"/>
    <cellStyle name="Акцент3 37" xfId="1290"/>
    <cellStyle name="Акцент3 38" xfId="1291"/>
    <cellStyle name="Акцент3 39" xfId="1292"/>
    <cellStyle name="Акцент3 4" xfId="1293"/>
    <cellStyle name="Акцент3 40" xfId="1294"/>
    <cellStyle name="Акцент3 41" xfId="1295"/>
    <cellStyle name="Акцент3 42" xfId="1296"/>
    <cellStyle name="Акцент3 43" xfId="1297"/>
    <cellStyle name="Акцент3 44" xfId="1298"/>
    <cellStyle name="Акцент3 45" xfId="1299"/>
    <cellStyle name="Акцент3 46" xfId="1300"/>
    <cellStyle name="Акцент3 47" xfId="1301"/>
    <cellStyle name="Акцент3 48" xfId="1302"/>
    <cellStyle name="Акцент3 49" xfId="1303"/>
    <cellStyle name="Акцент3 5" xfId="1304"/>
    <cellStyle name="Акцент3 50" xfId="1305"/>
    <cellStyle name="Акцент3 51" xfId="1306"/>
    <cellStyle name="Акцент3 52" xfId="1307"/>
    <cellStyle name="Акцент3 53" xfId="1308"/>
    <cellStyle name="Акцент3 54" xfId="1309"/>
    <cellStyle name="Акцент3 55" xfId="1310"/>
    <cellStyle name="Акцент3 56" xfId="1311"/>
    <cellStyle name="Акцент3 57" xfId="1312"/>
    <cellStyle name="Акцент3 58" xfId="1313"/>
    <cellStyle name="Акцент3 59" xfId="1314"/>
    <cellStyle name="Акцент3 6" xfId="1315"/>
    <cellStyle name="Акцент3 60" xfId="1316"/>
    <cellStyle name="Акцент3 61" xfId="1317"/>
    <cellStyle name="Акцент3 62" xfId="1318"/>
    <cellStyle name="Акцент3 63" xfId="1319"/>
    <cellStyle name="Акцент3 7" xfId="1320"/>
    <cellStyle name="Акцент3 8" xfId="1321"/>
    <cellStyle name="Акцент3 9" xfId="1322"/>
    <cellStyle name="Акцент4 10" xfId="1323"/>
    <cellStyle name="Акцент4 11" xfId="1324"/>
    <cellStyle name="Акцент4 12" xfId="1325"/>
    <cellStyle name="Акцент4 13" xfId="1326"/>
    <cellStyle name="Акцент4 14" xfId="1327"/>
    <cellStyle name="Акцент4 15" xfId="1328"/>
    <cellStyle name="Акцент4 16" xfId="1329"/>
    <cellStyle name="Акцент4 17" xfId="1330"/>
    <cellStyle name="Акцент4 18" xfId="1331"/>
    <cellStyle name="Акцент4 19" xfId="1332"/>
    <cellStyle name="Акцент4 2" xfId="1333"/>
    <cellStyle name="Акцент4 20" xfId="1334"/>
    <cellStyle name="Акцент4 21" xfId="1335"/>
    <cellStyle name="Акцент4 22" xfId="1336"/>
    <cellStyle name="Акцент4 23" xfId="1337"/>
    <cellStyle name="Акцент4 24" xfId="1338"/>
    <cellStyle name="Акцент4 25" xfId="1339"/>
    <cellStyle name="Акцент4 26" xfId="1340"/>
    <cellStyle name="Акцент4 27" xfId="1341"/>
    <cellStyle name="Акцент4 28" xfId="1342"/>
    <cellStyle name="Акцент4 29" xfId="1343"/>
    <cellStyle name="Акцент4 3" xfId="1344"/>
    <cellStyle name="Акцент4 30" xfId="1345"/>
    <cellStyle name="Акцент4 31" xfId="1346"/>
    <cellStyle name="Акцент4 32" xfId="1347"/>
    <cellStyle name="Акцент4 33" xfId="1348"/>
    <cellStyle name="Акцент4 34" xfId="1349"/>
    <cellStyle name="Акцент4 35" xfId="1350"/>
    <cellStyle name="Акцент4 36" xfId="1351"/>
    <cellStyle name="Акцент4 37" xfId="1352"/>
    <cellStyle name="Акцент4 38" xfId="1353"/>
    <cellStyle name="Акцент4 39" xfId="1354"/>
    <cellStyle name="Акцент4 4" xfId="1355"/>
    <cellStyle name="Акцент4 40" xfId="1356"/>
    <cellStyle name="Акцент4 41" xfId="1357"/>
    <cellStyle name="Акцент4 42" xfId="1358"/>
    <cellStyle name="Акцент4 43" xfId="1359"/>
    <cellStyle name="Акцент4 44" xfId="1360"/>
    <cellStyle name="Акцент4 45" xfId="1361"/>
    <cellStyle name="Акцент4 46" xfId="1362"/>
    <cellStyle name="Акцент4 47" xfId="1363"/>
    <cellStyle name="Акцент4 48" xfId="1364"/>
    <cellStyle name="Акцент4 49" xfId="1365"/>
    <cellStyle name="Акцент4 5" xfId="1366"/>
    <cellStyle name="Акцент4 50" xfId="1367"/>
    <cellStyle name="Акцент4 51" xfId="1368"/>
    <cellStyle name="Акцент4 52" xfId="1369"/>
    <cellStyle name="Акцент4 53" xfId="1370"/>
    <cellStyle name="Акцент4 54" xfId="1371"/>
    <cellStyle name="Акцент4 55" xfId="1372"/>
    <cellStyle name="Акцент4 56" xfId="1373"/>
    <cellStyle name="Акцент4 57" xfId="1374"/>
    <cellStyle name="Акцент4 58" xfId="1375"/>
    <cellStyle name="Акцент4 59" xfId="1376"/>
    <cellStyle name="Акцент4 6" xfId="1377"/>
    <cellStyle name="Акцент4 60" xfId="1378"/>
    <cellStyle name="Акцент4 61" xfId="1379"/>
    <cellStyle name="Акцент4 62" xfId="1380"/>
    <cellStyle name="Акцент4 63" xfId="1381"/>
    <cellStyle name="Акцент4 7" xfId="1382"/>
    <cellStyle name="Акцент4 8" xfId="1383"/>
    <cellStyle name="Акцент4 9" xfId="1384"/>
    <cellStyle name="Акцент5 10" xfId="1385"/>
    <cellStyle name="Акцент5 11" xfId="1386"/>
    <cellStyle name="Акцент5 12" xfId="1387"/>
    <cellStyle name="Акцент5 13" xfId="1388"/>
    <cellStyle name="Акцент5 14" xfId="1389"/>
    <cellStyle name="Акцент5 15" xfId="1390"/>
    <cellStyle name="Акцент5 16" xfId="1391"/>
    <cellStyle name="Акцент5 17" xfId="1392"/>
    <cellStyle name="Акцент5 18" xfId="1393"/>
    <cellStyle name="Акцент5 19" xfId="1394"/>
    <cellStyle name="Акцент5 2" xfId="1395"/>
    <cellStyle name="Акцент5 20" xfId="1396"/>
    <cellStyle name="Акцент5 21" xfId="1397"/>
    <cellStyle name="Акцент5 22" xfId="1398"/>
    <cellStyle name="Акцент5 23" xfId="1399"/>
    <cellStyle name="Акцент5 24" xfId="1400"/>
    <cellStyle name="Акцент5 25" xfId="1401"/>
    <cellStyle name="Акцент5 26" xfId="1402"/>
    <cellStyle name="Акцент5 27" xfId="1403"/>
    <cellStyle name="Акцент5 28" xfId="1404"/>
    <cellStyle name="Акцент5 29" xfId="1405"/>
    <cellStyle name="Акцент5 3" xfId="1406"/>
    <cellStyle name="Акцент5 30" xfId="1407"/>
    <cellStyle name="Акцент5 31" xfId="1408"/>
    <cellStyle name="Акцент5 32" xfId="1409"/>
    <cellStyle name="Акцент5 33" xfId="1410"/>
    <cellStyle name="Акцент5 34" xfId="1411"/>
    <cellStyle name="Акцент5 35" xfId="1412"/>
    <cellStyle name="Акцент5 36" xfId="1413"/>
    <cellStyle name="Акцент5 37" xfId="1414"/>
    <cellStyle name="Акцент5 38" xfId="1415"/>
    <cellStyle name="Акцент5 39" xfId="1416"/>
    <cellStyle name="Акцент5 4" xfId="1417"/>
    <cellStyle name="Акцент5 40" xfId="1418"/>
    <cellStyle name="Акцент5 41" xfId="1419"/>
    <cellStyle name="Акцент5 42" xfId="1420"/>
    <cellStyle name="Акцент5 43" xfId="1421"/>
    <cellStyle name="Акцент5 44" xfId="1422"/>
    <cellStyle name="Акцент5 45" xfId="1423"/>
    <cellStyle name="Акцент5 46" xfId="1424"/>
    <cellStyle name="Акцент5 47" xfId="1425"/>
    <cellStyle name="Акцент5 48" xfId="1426"/>
    <cellStyle name="Акцент5 49" xfId="1427"/>
    <cellStyle name="Акцент5 5" xfId="1428"/>
    <cellStyle name="Акцент5 50" xfId="1429"/>
    <cellStyle name="Акцент5 51" xfId="1430"/>
    <cellStyle name="Акцент5 52" xfId="1431"/>
    <cellStyle name="Акцент5 53" xfId="1432"/>
    <cellStyle name="Акцент5 54" xfId="1433"/>
    <cellStyle name="Акцент5 55" xfId="1434"/>
    <cellStyle name="Акцент5 56" xfId="1435"/>
    <cellStyle name="Акцент5 57" xfId="1436"/>
    <cellStyle name="Акцент5 58" xfId="1437"/>
    <cellStyle name="Акцент5 59" xfId="1438"/>
    <cellStyle name="Акцент5 6" xfId="1439"/>
    <cellStyle name="Акцент5 60" xfId="1440"/>
    <cellStyle name="Акцент5 61" xfId="1441"/>
    <cellStyle name="Акцент5 62" xfId="1442"/>
    <cellStyle name="Акцент5 63" xfId="1443"/>
    <cellStyle name="Акцент5 7" xfId="1444"/>
    <cellStyle name="Акцент5 8" xfId="1445"/>
    <cellStyle name="Акцент5 9" xfId="1446"/>
    <cellStyle name="Акцент6 10" xfId="1447"/>
    <cellStyle name="Акцент6 11" xfId="1448"/>
    <cellStyle name="Акцент6 12" xfId="1449"/>
    <cellStyle name="Акцент6 13" xfId="1450"/>
    <cellStyle name="Акцент6 14" xfId="1451"/>
    <cellStyle name="Акцент6 15" xfId="1452"/>
    <cellStyle name="Акцент6 16" xfId="1453"/>
    <cellStyle name="Акцент6 17" xfId="1454"/>
    <cellStyle name="Акцент6 18" xfId="1455"/>
    <cellStyle name="Акцент6 19" xfId="1456"/>
    <cellStyle name="Акцент6 2" xfId="1457"/>
    <cellStyle name="Акцент6 20" xfId="1458"/>
    <cellStyle name="Акцент6 21" xfId="1459"/>
    <cellStyle name="Акцент6 22" xfId="1460"/>
    <cellStyle name="Акцент6 23" xfId="1461"/>
    <cellStyle name="Акцент6 24" xfId="1462"/>
    <cellStyle name="Акцент6 25" xfId="1463"/>
    <cellStyle name="Акцент6 26" xfId="1464"/>
    <cellStyle name="Акцент6 27" xfId="1465"/>
    <cellStyle name="Акцент6 28" xfId="1466"/>
    <cellStyle name="Акцент6 29" xfId="1467"/>
    <cellStyle name="Акцент6 3" xfId="1468"/>
    <cellStyle name="Акцент6 30" xfId="1469"/>
    <cellStyle name="Акцент6 31" xfId="1470"/>
    <cellStyle name="Акцент6 32" xfId="1471"/>
    <cellStyle name="Акцент6 33" xfId="1472"/>
    <cellStyle name="Акцент6 34" xfId="1473"/>
    <cellStyle name="Акцент6 35" xfId="1474"/>
    <cellStyle name="Акцент6 36" xfId="1475"/>
    <cellStyle name="Акцент6 37" xfId="1476"/>
    <cellStyle name="Акцент6 38" xfId="1477"/>
    <cellStyle name="Акцент6 39" xfId="1478"/>
    <cellStyle name="Акцент6 4" xfId="1479"/>
    <cellStyle name="Акцент6 40" xfId="1480"/>
    <cellStyle name="Акцент6 41" xfId="1481"/>
    <cellStyle name="Акцент6 42" xfId="1482"/>
    <cellStyle name="Акцент6 43" xfId="1483"/>
    <cellStyle name="Акцент6 44" xfId="1484"/>
    <cellStyle name="Акцент6 45" xfId="1485"/>
    <cellStyle name="Акцент6 46" xfId="1486"/>
    <cellStyle name="Акцент6 47" xfId="1487"/>
    <cellStyle name="Акцент6 48" xfId="1488"/>
    <cellStyle name="Акцент6 49" xfId="1489"/>
    <cellStyle name="Акцент6 5" xfId="1490"/>
    <cellStyle name="Акцент6 50" xfId="1491"/>
    <cellStyle name="Акцент6 51" xfId="1492"/>
    <cellStyle name="Акцент6 52" xfId="1493"/>
    <cellStyle name="Акцент6 53" xfId="1494"/>
    <cellStyle name="Акцент6 54" xfId="1495"/>
    <cellStyle name="Акцент6 55" xfId="1496"/>
    <cellStyle name="Акцент6 56" xfId="1497"/>
    <cellStyle name="Акцент6 57" xfId="1498"/>
    <cellStyle name="Акцент6 58" xfId="1499"/>
    <cellStyle name="Акцент6 59" xfId="1500"/>
    <cellStyle name="Акцент6 6" xfId="1501"/>
    <cellStyle name="Акцент6 60" xfId="1502"/>
    <cellStyle name="Акцент6 61" xfId="1503"/>
    <cellStyle name="Акцент6 62" xfId="1504"/>
    <cellStyle name="Акцент6 63" xfId="1505"/>
    <cellStyle name="Акцент6 7" xfId="1506"/>
    <cellStyle name="Акцент6 8" xfId="1507"/>
    <cellStyle name="Акцент6 9" xfId="1508"/>
    <cellStyle name="Ввод  10" xfId="1509"/>
    <cellStyle name="Ввод  11" xfId="1510"/>
    <cellStyle name="Ввод  12" xfId="1511"/>
    <cellStyle name="Ввод  13" xfId="1512"/>
    <cellStyle name="Ввод  14" xfId="1513"/>
    <cellStyle name="Ввод  15" xfId="1514"/>
    <cellStyle name="Ввод  16" xfId="1515"/>
    <cellStyle name="Ввод  17" xfId="1516"/>
    <cellStyle name="Ввод  18" xfId="1517"/>
    <cellStyle name="Ввод  19" xfId="1518"/>
    <cellStyle name="Ввод  2" xfId="1519"/>
    <cellStyle name="Ввод  20" xfId="1520"/>
    <cellStyle name="Ввод  21" xfId="1521"/>
    <cellStyle name="Ввод  22" xfId="1522"/>
    <cellStyle name="Ввод  23" xfId="1523"/>
    <cellStyle name="Ввод  24" xfId="1524"/>
    <cellStyle name="Ввод  25" xfId="1525"/>
    <cellStyle name="Ввод  26" xfId="1526"/>
    <cellStyle name="Ввод  27" xfId="1527"/>
    <cellStyle name="Ввод  28" xfId="1528"/>
    <cellStyle name="Ввод  29" xfId="1529"/>
    <cellStyle name="Ввод  3" xfId="1530"/>
    <cellStyle name="Ввод  30" xfId="1531"/>
    <cellStyle name="Ввод  31" xfId="1532"/>
    <cellStyle name="Ввод  32" xfId="1533"/>
    <cellStyle name="Ввод  33" xfId="1534"/>
    <cellStyle name="Ввод  34" xfId="1535"/>
    <cellStyle name="Ввод  35" xfId="1536"/>
    <cellStyle name="Ввод  36" xfId="1537"/>
    <cellStyle name="Ввод  37" xfId="1538"/>
    <cellStyle name="Ввод  38" xfId="1539"/>
    <cellStyle name="Ввод  39" xfId="1540"/>
    <cellStyle name="Ввод  4" xfId="1541"/>
    <cellStyle name="Ввод  40" xfId="1542"/>
    <cellStyle name="Ввод  41" xfId="1543"/>
    <cellStyle name="Ввод  42" xfId="1544"/>
    <cellStyle name="Ввод  43" xfId="1545"/>
    <cellStyle name="Ввод  44" xfId="1546"/>
    <cellStyle name="Ввод  45" xfId="1547"/>
    <cellStyle name="Ввод  46" xfId="1548"/>
    <cellStyle name="Ввод  47" xfId="1549"/>
    <cellStyle name="Ввод  48" xfId="1550"/>
    <cellStyle name="Ввод  49" xfId="1551"/>
    <cellStyle name="Ввод  5" xfId="1552"/>
    <cellStyle name="Ввод  50" xfId="1553"/>
    <cellStyle name="Ввод  51" xfId="1554"/>
    <cellStyle name="Ввод  52" xfId="1555"/>
    <cellStyle name="Ввод  53" xfId="0"/>
    <cellStyle name="Ввод  54" xfId="0"/>
    <cellStyle name="Ввод  55" xfId="0"/>
    <cellStyle name="Ввод  56" xfId="0"/>
    <cellStyle name="Ввод  57" xfId="0"/>
    <cellStyle name="Ввод  58" xfId="0"/>
    <cellStyle name="Ввод  59" xfId="0"/>
    <cellStyle name="Ввод  6" xfId="0"/>
    <cellStyle name="Ввод  60" xfId="0"/>
    <cellStyle name="Ввод  61" xfId="0"/>
    <cellStyle name="Ввод  62" xfId="0"/>
    <cellStyle name="Ввод  63" xfId="0"/>
    <cellStyle name="Ввод  7" xfId="0"/>
    <cellStyle name="Ввод  8" xfId="0"/>
    <cellStyle name="Ввод  9" xfId="0"/>
    <cellStyle name="Вывод 10" xfId="0"/>
    <cellStyle name="Вывод 11" xfId="0"/>
    <cellStyle name="Вывод 12" xfId="0"/>
    <cellStyle name="Вывод 13" xfId="0"/>
    <cellStyle name="Вывод 14" xfId="0"/>
    <cellStyle name="Вывод 15" xfId="0"/>
    <cellStyle name="Вывод 16" xfId="0"/>
    <cellStyle name="Вывод 17" xfId="0"/>
    <cellStyle name="Вывод 18" xfId="0"/>
    <cellStyle name="Вывод 19" xfId="0"/>
    <cellStyle name="Вывод 2" xfId="0"/>
    <cellStyle name="Вывод 20" xfId="0"/>
    <cellStyle name="Вывод 21" xfId="0"/>
    <cellStyle name="Вывод 22" xfId="0"/>
    <cellStyle name="Вывод 23" xfId="0"/>
    <cellStyle name="Вывод 24" xfId="0"/>
    <cellStyle name="Вывод 25" xfId="0"/>
    <cellStyle name="Вывод 26" xfId="0"/>
    <cellStyle name="Вывод 27" xfId="0"/>
    <cellStyle name="Вывод 28" xfId="0"/>
    <cellStyle name="Вывод 29" xfId="0"/>
    <cellStyle name="Вывод 3" xfId="0"/>
    <cellStyle name="Вывод 30" xfId="0"/>
    <cellStyle name="Вывод 31" xfId="0"/>
    <cellStyle name="Вывод 32" xfId="0"/>
    <cellStyle name="Вывод 33" xfId="0"/>
    <cellStyle name="Вывод 34" xfId="0"/>
    <cellStyle name="Вывод 35" xfId="0"/>
    <cellStyle name="Вывод 36" xfId="0"/>
    <cellStyle name="Вывод 37" xfId="0"/>
    <cellStyle name="Вывод 38" xfId="0"/>
    <cellStyle name="Вывод 39" xfId="0"/>
    <cellStyle name="Вывод 4" xfId="0"/>
    <cellStyle name="Вывод 40" xfId="0"/>
    <cellStyle name="Вывод 41" xfId="0"/>
    <cellStyle name="Вывод 42" xfId="0"/>
    <cellStyle name="Вывод 43" xfId="0"/>
    <cellStyle name="Вывод 44" xfId="0"/>
    <cellStyle name="Вывод 45" xfId="0"/>
    <cellStyle name="Вывод 46" xfId="0"/>
    <cellStyle name="Вывод 47" xfId="0"/>
    <cellStyle name="Вывод 48" xfId="0"/>
    <cellStyle name="Вывод 49" xfId="0"/>
    <cellStyle name="Вывод 5" xfId="0"/>
    <cellStyle name="Вывод 50" xfId="0"/>
    <cellStyle name="Вывод 51" xfId="0"/>
    <cellStyle name="Вывод 52" xfId="0"/>
    <cellStyle name="Вывод 53" xfId="0"/>
    <cellStyle name="Вывод 54" xfId="0"/>
    <cellStyle name="Вывод 55" xfId="0"/>
    <cellStyle name="Вывод 56" xfId="0"/>
    <cellStyle name="Вывод 57" xfId="0"/>
    <cellStyle name="Вывод 58" xfId="0"/>
    <cellStyle name="Вывод 59" xfId="0"/>
    <cellStyle name="Вывод 6" xfId="0"/>
    <cellStyle name="Вывод 60" xfId="0"/>
    <cellStyle name="Вывод 61" xfId="0"/>
    <cellStyle name="Вывод 62" xfId="0"/>
    <cellStyle name="Вывод 63" xfId="0"/>
    <cellStyle name="Вывод 7" xfId="0"/>
    <cellStyle name="Вывод 8" xfId="0"/>
    <cellStyle name="Вывод 9" xfId="0"/>
    <cellStyle name="Вычисление 10" xfId="0"/>
    <cellStyle name="Вычисление 11" xfId="0"/>
    <cellStyle name="Вычисление 12" xfId="0"/>
    <cellStyle name="Вычисление 13" xfId="0"/>
    <cellStyle name="Вычисление 14" xfId="0"/>
    <cellStyle name="Вычисление 15" xfId="0"/>
    <cellStyle name="Вычисление 16" xfId="0"/>
    <cellStyle name="Вычисление 17" xfId="0"/>
    <cellStyle name="Вычисление 18" xfId="0"/>
    <cellStyle name="Вычисление 19" xfId="0"/>
    <cellStyle name="Вычисление 2" xfId="0"/>
    <cellStyle name="Вычисление 20" xfId="0"/>
    <cellStyle name="Вычисление 21" xfId="0"/>
    <cellStyle name="Вычисление 22" xfId="0"/>
    <cellStyle name="Вычисление 23" xfId="0"/>
    <cellStyle name="Вычисление 24" xfId="0"/>
    <cellStyle name="Вычисление 25" xfId="0"/>
    <cellStyle name="Вычисление 26" xfId="0"/>
    <cellStyle name="Вычисление 27" xfId="0"/>
    <cellStyle name="Вычисление 28" xfId="0"/>
    <cellStyle name="Вычисление 29" xfId="0"/>
    <cellStyle name="Вычисление 3" xfId="0"/>
    <cellStyle name="Вычисление 30" xfId="0"/>
    <cellStyle name="Вычисление 31" xfId="0"/>
    <cellStyle name="Вычисление 32" xfId="0"/>
    <cellStyle name="Вычисление 33" xfId="0"/>
    <cellStyle name="Вычисление 34" xfId="0"/>
    <cellStyle name="Вычисление 35" xfId="0"/>
    <cellStyle name="Вычисление 36" xfId="0"/>
    <cellStyle name="Вычисление 37" xfId="0"/>
    <cellStyle name="Вычисление 38" xfId="0"/>
    <cellStyle name="Вычисление 39" xfId="0"/>
    <cellStyle name="Вычисление 4" xfId="0"/>
    <cellStyle name="Вычисление 40" xfId="0"/>
    <cellStyle name="Вычисление 41" xfId="0"/>
    <cellStyle name="Вычисление 42" xfId="0"/>
    <cellStyle name="Вычисление 43" xfId="0"/>
    <cellStyle name="Вычисление 44" xfId="0"/>
    <cellStyle name="Вычисление 45" xfId="0"/>
    <cellStyle name="Вычисление 46" xfId="0"/>
    <cellStyle name="Вычисление 47" xfId="0"/>
    <cellStyle name="Вычисление 48" xfId="0"/>
    <cellStyle name="Вычисление 49" xfId="0"/>
    <cellStyle name="Вычисление 5" xfId="0"/>
    <cellStyle name="Вычисление 50" xfId="0"/>
    <cellStyle name="Вычисление 51" xfId="0"/>
    <cellStyle name="Вычисление 52" xfId="0"/>
    <cellStyle name="Вычисление 53" xfId="0"/>
    <cellStyle name="Вычисление 54" xfId="0"/>
    <cellStyle name="Вычисление 55" xfId="0"/>
    <cellStyle name="Вычисление 56" xfId="0"/>
    <cellStyle name="Вычисление 57" xfId="0"/>
    <cellStyle name="Вычисление 58" xfId="0"/>
    <cellStyle name="Вычисление 59" xfId="0"/>
    <cellStyle name="Вычисление 6" xfId="0"/>
    <cellStyle name="Вычисление 60" xfId="0"/>
    <cellStyle name="Вычисление 61" xfId="0"/>
    <cellStyle name="Вычисление 62" xfId="0"/>
    <cellStyle name="Вычисление 63" xfId="0"/>
    <cellStyle name="Вычисление 7" xfId="0"/>
    <cellStyle name="Вычисление 8" xfId="0"/>
    <cellStyle name="Вычисление 9" xfId="0"/>
    <cellStyle name="Гиперссылка 2" xfId="0"/>
    <cellStyle name="Денежный 2" xfId="0"/>
    <cellStyle name="Денежный 3" xfId="0"/>
    <cellStyle name="Заголовок 1 10" xfId="0"/>
    <cellStyle name="Заголовок 1 11" xfId="0"/>
    <cellStyle name="Заголовок 1 12" xfId="0"/>
    <cellStyle name="Заголовок 1 13" xfId="0"/>
    <cellStyle name="Заголовок 1 14" xfId="0"/>
    <cellStyle name="Заголовок 1 15" xfId="0"/>
    <cellStyle name="Заголовок 1 16" xfId="0"/>
    <cellStyle name="Заголовок 1 17" xfId="0"/>
    <cellStyle name="Заголовок 1 18" xfId="0"/>
    <cellStyle name="Заголовок 1 19" xfId="0"/>
    <cellStyle name="Заголовок 1 2" xfId="0"/>
    <cellStyle name="Заголовок 1 20" xfId="0"/>
    <cellStyle name="Заголовок 1 21" xfId="0"/>
    <cellStyle name="Заголовок 1 22" xfId="0"/>
    <cellStyle name="Заголовок 1 23" xfId="0"/>
    <cellStyle name="Заголовок 1 24" xfId="0"/>
    <cellStyle name="Заголовок 1 25" xfId="0"/>
    <cellStyle name="Заголовок 1 26" xfId="0"/>
    <cellStyle name="Заголовок 1 27" xfId="0"/>
    <cellStyle name="Заголовок 1 28" xfId="0"/>
    <cellStyle name="Заголовок 1 29" xfId="0"/>
    <cellStyle name="Заголовок 1 3" xfId="0"/>
    <cellStyle name="Заголовок 1 30" xfId="0"/>
    <cellStyle name="Заголовок 1 31" xfId="0"/>
    <cellStyle name="Заголовок 1 32" xfId="0"/>
    <cellStyle name="Заголовок 1 33" xfId="0"/>
    <cellStyle name="Заголовок 1 34" xfId="0"/>
    <cellStyle name="Заголовок 1 35" xfId="0"/>
    <cellStyle name="Заголовок 1 36" xfId="0"/>
    <cellStyle name="Заголовок 1 37" xfId="0"/>
    <cellStyle name="Заголовок 1 38" xfId="0"/>
    <cellStyle name="Заголовок 1 39" xfId="0"/>
    <cellStyle name="Заголовок 1 4" xfId="0"/>
    <cellStyle name="Заголовок 1 40" xfId="0"/>
    <cellStyle name="Заголовок 1 41" xfId="0"/>
    <cellStyle name="Заголовок 1 42" xfId="0"/>
    <cellStyle name="Заголовок 1 43" xfId="0"/>
    <cellStyle name="Заголовок 1 44" xfId="0"/>
    <cellStyle name="Заголовок 1 45" xfId="0"/>
    <cellStyle name="Заголовок 1 46" xfId="0"/>
    <cellStyle name="Заголовок 1 47" xfId="0"/>
    <cellStyle name="Заголовок 1 48" xfId="0"/>
    <cellStyle name="Заголовок 1 49" xfId="0"/>
    <cellStyle name="Заголовок 1 5" xfId="0"/>
    <cellStyle name="Заголовок 1 50" xfId="0"/>
    <cellStyle name="Заголовок 1 51" xfId="0"/>
    <cellStyle name="Заголовок 1 52" xfId="0"/>
    <cellStyle name="Заголовок 1 53" xfId="0"/>
    <cellStyle name="Заголовок 1 54" xfId="0"/>
    <cellStyle name="Заголовок 1 55" xfId="0"/>
    <cellStyle name="Заголовок 1 56" xfId="0"/>
    <cellStyle name="Заголовок 1 57" xfId="0"/>
    <cellStyle name="Заголовок 1 58" xfId="0"/>
    <cellStyle name="Заголовок 1 59" xfId="0"/>
    <cellStyle name="Заголовок 1 6" xfId="0"/>
    <cellStyle name="Заголовок 1 60" xfId="0"/>
    <cellStyle name="Заголовок 1 61" xfId="0"/>
    <cellStyle name="Заголовок 1 62" xfId="0"/>
    <cellStyle name="Заголовок 1 63" xfId="0"/>
    <cellStyle name="Заголовок 1 7" xfId="0"/>
    <cellStyle name="Заголовок 1 8" xfId="0"/>
    <cellStyle name="Заголовок 1 9" xfId="0"/>
    <cellStyle name="Заголовок 2 10" xfId="0"/>
    <cellStyle name="Заголовок 2 11" xfId="0"/>
    <cellStyle name="Заголовок 2 12" xfId="0"/>
    <cellStyle name="Заголовок 2 13" xfId="0"/>
    <cellStyle name="Заголовок 2 14" xfId="0"/>
    <cellStyle name="Заголовок 2 15" xfId="0"/>
    <cellStyle name="Заголовок 2 16" xfId="0"/>
    <cellStyle name="Заголовок 2 17" xfId="0"/>
    <cellStyle name="Заголовок 2 18" xfId="0"/>
    <cellStyle name="Заголовок 2 19" xfId="0"/>
    <cellStyle name="Заголовок 2 2" xfId="0"/>
    <cellStyle name="Заголовок 2 20" xfId="0"/>
    <cellStyle name="Заголовок 2 21" xfId="0"/>
    <cellStyle name="Заголовок 2 22" xfId="0"/>
    <cellStyle name="Заголовок 2 23" xfId="0"/>
    <cellStyle name="Заголовок 2 24" xfId="0"/>
    <cellStyle name="Заголовок 2 25" xfId="0"/>
    <cellStyle name="Заголовок 2 26" xfId="0"/>
    <cellStyle name="Заголовок 2 27" xfId="0"/>
    <cellStyle name="Заголовок 2 28" xfId="0"/>
    <cellStyle name="Заголовок 2 29" xfId="0"/>
    <cellStyle name="Заголовок 2 3" xfId="0"/>
    <cellStyle name="Заголовок 2 30" xfId="0"/>
    <cellStyle name="Заголовок 2 31" xfId="0"/>
    <cellStyle name="Заголовок 2 32" xfId="0"/>
    <cellStyle name="Заголовок 2 33" xfId="0"/>
    <cellStyle name="Заголовок 2 34" xfId="0"/>
    <cellStyle name="Заголовок 2 35" xfId="0"/>
    <cellStyle name="Заголовок 2 36" xfId="0"/>
    <cellStyle name="Заголовок 2 37" xfId="0"/>
    <cellStyle name="Заголовок 2 38" xfId="0"/>
    <cellStyle name="Заголовок 2 39" xfId="0"/>
    <cellStyle name="Заголовок 2 4" xfId="0"/>
    <cellStyle name="Заголовок 2 40" xfId="0"/>
    <cellStyle name="Заголовок 2 41" xfId="0"/>
    <cellStyle name="Заголовок 2 42" xfId="0"/>
    <cellStyle name="Заголовок 2 43" xfId="0"/>
    <cellStyle name="Заголовок 2 44" xfId="0"/>
    <cellStyle name="Заголовок 2 45" xfId="0"/>
    <cellStyle name="Заголовок 2 46" xfId="0"/>
    <cellStyle name="Заголовок 2 47" xfId="0"/>
    <cellStyle name="Заголовок 2 48" xfId="0"/>
    <cellStyle name="Заголовок 2 49" xfId="0"/>
    <cellStyle name="Заголовок 2 5" xfId="0"/>
    <cellStyle name="Заголовок 2 50" xfId="0"/>
    <cellStyle name="Заголовок 2 51" xfId="0"/>
    <cellStyle name="Заголовок 2 52" xfId="0"/>
    <cellStyle name="Заголовок 2 53" xfId="0"/>
    <cellStyle name="Заголовок 2 54" xfId="0"/>
    <cellStyle name="Заголовок 2 55" xfId="0"/>
    <cellStyle name="Заголовок 2 56" xfId="0"/>
    <cellStyle name="Заголовок 2 57" xfId="0"/>
    <cellStyle name="Заголовок 2 58" xfId="0"/>
    <cellStyle name="Заголовок 2 59" xfId="0"/>
    <cellStyle name="Заголовок 2 6" xfId="0"/>
    <cellStyle name="Заголовок 2 60" xfId="0"/>
    <cellStyle name="Заголовок 2 61" xfId="0"/>
    <cellStyle name="Заголовок 2 62" xfId="0"/>
    <cellStyle name="Заголовок 2 63" xfId="0"/>
    <cellStyle name="Заголовок 2 7" xfId="0"/>
    <cellStyle name="Заголовок 2 8" xfId="0"/>
    <cellStyle name="Заголовок 2 9" xfId="0"/>
    <cellStyle name="Заголовок 3 10" xfId="0"/>
    <cellStyle name="Заголовок 3 11" xfId="0"/>
    <cellStyle name="Заголовок 3 12" xfId="0"/>
    <cellStyle name="Заголовок 3 13" xfId="0"/>
    <cellStyle name="Заголовок 3 14" xfId="0"/>
    <cellStyle name="Заголовок 3 15" xfId="0"/>
    <cellStyle name="Заголовок 3 16" xfId="0"/>
    <cellStyle name="Заголовок 3 17" xfId="0"/>
    <cellStyle name="Заголовок 3 18" xfId="0"/>
    <cellStyle name="Заголовок 3 19" xfId="0"/>
    <cellStyle name="Заголовок 3 2" xfId="0"/>
    <cellStyle name="Заголовок 3 20" xfId="0"/>
    <cellStyle name="Заголовок 3 21" xfId="0"/>
    <cellStyle name="Заголовок 3 22" xfId="0"/>
    <cellStyle name="Заголовок 3 23" xfId="0"/>
    <cellStyle name="Заголовок 3 24" xfId="0"/>
    <cellStyle name="Заголовок 3 25" xfId="0"/>
    <cellStyle name="Заголовок 3 26" xfId="0"/>
    <cellStyle name="Заголовок 3 27" xfId="0"/>
    <cellStyle name="Заголовок 3 28" xfId="0"/>
    <cellStyle name="Заголовок 3 29" xfId="0"/>
    <cellStyle name="Заголовок 3 3" xfId="0"/>
    <cellStyle name="Заголовок 3 30" xfId="0"/>
    <cellStyle name="Заголовок 3 31" xfId="0"/>
    <cellStyle name="Заголовок 3 32" xfId="0"/>
    <cellStyle name="Заголовок 3 33" xfId="0"/>
    <cellStyle name="Заголовок 3 34" xfId="0"/>
    <cellStyle name="Заголовок 3 35" xfId="0"/>
    <cellStyle name="Заголовок 3 36" xfId="0"/>
    <cellStyle name="Заголовок 3 37" xfId="0"/>
    <cellStyle name="Заголовок 3 38" xfId="0"/>
    <cellStyle name="Заголовок 3 39" xfId="0"/>
    <cellStyle name="Заголовок 3 4" xfId="0"/>
    <cellStyle name="Заголовок 3 40" xfId="0"/>
    <cellStyle name="Заголовок 3 41" xfId="0"/>
    <cellStyle name="Заголовок 3 42" xfId="0"/>
    <cellStyle name="Заголовок 3 43" xfId="0"/>
    <cellStyle name="Заголовок 3 44" xfId="0"/>
    <cellStyle name="Заголовок 3 45" xfId="0"/>
    <cellStyle name="Заголовок 3 46" xfId="0"/>
    <cellStyle name="Заголовок 3 47" xfId="0"/>
    <cellStyle name="Заголовок 3 48" xfId="0"/>
    <cellStyle name="Заголовок 3 49" xfId="0"/>
    <cellStyle name="Заголовок 3 5" xfId="0"/>
    <cellStyle name="Заголовок 3 50" xfId="0"/>
    <cellStyle name="Заголовок 3 51" xfId="0"/>
    <cellStyle name="Заголовок 3 52" xfId="0"/>
    <cellStyle name="Заголовок 3 53" xfId="0"/>
    <cellStyle name="Заголовок 3 54" xfId="0"/>
    <cellStyle name="Заголовок 3 55" xfId="0"/>
    <cellStyle name="Заголовок 3 56" xfId="0"/>
    <cellStyle name="Заголовок 3 57" xfId="0"/>
    <cellStyle name="Заголовок 3 58" xfId="0"/>
    <cellStyle name="Заголовок 3 59" xfId="0"/>
    <cellStyle name="Заголовок 3 6" xfId="0"/>
    <cellStyle name="Заголовок 3 60" xfId="0"/>
    <cellStyle name="Заголовок 3 61" xfId="0"/>
    <cellStyle name="Заголовок 3 62" xfId="0"/>
    <cellStyle name="Заголовок 3 63" xfId="0"/>
    <cellStyle name="Заголовок 3 7" xfId="0"/>
    <cellStyle name="Заголовок 3 8" xfId="0"/>
    <cellStyle name="Заголовок 3 9" xfId="0"/>
    <cellStyle name="Заголовок 4 10" xfId="0"/>
    <cellStyle name="Заголовок 4 11" xfId="0"/>
    <cellStyle name="Заголовок 4 12" xfId="0"/>
    <cellStyle name="Заголовок 4 13" xfId="0"/>
    <cellStyle name="Заголовок 4 14" xfId="0"/>
    <cellStyle name="Заголовок 4 15" xfId="0"/>
    <cellStyle name="Заголовок 4 16" xfId="0"/>
    <cellStyle name="Заголовок 4 17" xfId="0"/>
    <cellStyle name="Заголовок 4 18" xfId="0"/>
    <cellStyle name="Заголовок 4 19" xfId="0"/>
    <cellStyle name="Заголовок 4 2" xfId="0"/>
    <cellStyle name="Заголовок 4 20" xfId="0"/>
    <cellStyle name="Заголовок 4 21" xfId="0"/>
    <cellStyle name="Заголовок 4 22" xfId="0"/>
    <cellStyle name="Заголовок 4 23" xfId="0"/>
    <cellStyle name="Заголовок 4 24" xfId="0"/>
    <cellStyle name="Заголовок 4 25" xfId="0"/>
    <cellStyle name="Заголовок 4 26" xfId="0"/>
    <cellStyle name="Заголовок 4 27" xfId="0"/>
    <cellStyle name="Заголовок 4 28" xfId="0"/>
    <cellStyle name="Заголовок 4 29" xfId="0"/>
    <cellStyle name="Заголовок 4 3" xfId="0"/>
    <cellStyle name="Заголовок 4 30" xfId="0"/>
    <cellStyle name="Заголовок 4 31" xfId="0"/>
    <cellStyle name="Заголовок 4 32" xfId="0"/>
    <cellStyle name="Заголовок 4 33" xfId="0"/>
    <cellStyle name="Заголовок 4 34" xfId="0"/>
    <cellStyle name="Заголовок 4 35" xfId="0"/>
    <cellStyle name="Заголовок 4 36" xfId="0"/>
    <cellStyle name="Заголовок 4 37" xfId="0"/>
    <cellStyle name="Заголовок 4 38" xfId="0"/>
    <cellStyle name="Заголовок 4 39" xfId="0"/>
    <cellStyle name="Заголовок 4 4" xfId="0"/>
    <cellStyle name="Заголовок 4 40" xfId="0"/>
    <cellStyle name="Заголовок 4 41" xfId="0"/>
    <cellStyle name="Заголовок 4 42" xfId="0"/>
    <cellStyle name="Заголовок 4 43" xfId="0"/>
    <cellStyle name="Заголовок 4 44" xfId="0"/>
    <cellStyle name="Заголовок 4 45" xfId="0"/>
    <cellStyle name="Заголовок 4 46" xfId="0"/>
    <cellStyle name="Заголовок 4 47" xfId="0"/>
    <cellStyle name="Заголовок 4 48" xfId="0"/>
    <cellStyle name="Заголовок 4 49" xfId="0"/>
    <cellStyle name="Заголовок 4 5" xfId="0"/>
    <cellStyle name="Заголовок 4 50" xfId="0"/>
    <cellStyle name="Заголовок 4 51" xfId="0"/>
    <cellStyle name="Заголовок 4 52" xfId="0"/>
    <cellStyle name="Заголовок 4 53" xfId="0"/>
    <cellStyle name="Заголовок 4 54" xfId="0"/>
    <cellStyle name="Заголовок 4 55" xfId="0"/>
    <cellStyle name="Заголовок 4 56" xfId="0"/>
    <cellStyle name="Заголовок 4 57" xfId="0"/>
    <cellStyle name="Заголовок 4 58" xfId="0"/>
    <cellStyle name="Заголовок 4 59" xfId="0"/>
    <cellStyle name="Заголовок 4 6" xfId="0"/>
    <cellStyle name="Заголовок 4 60" xfId="0"/>
    <cellStyle name="Заголовок 4 61" xfId="0"/>
    <cellStyle name="Заголовок 4 62" xfId="0"/>
    <cellStyle name="Заголовок 4 63" xfId="0"/>
    <cellStyle name="Заголовок 4 7" xfId="0"/>
    <cellStyle name="Заголовок 4 8" xfId="0"/>
    <cellStyle name="Заголовок 4 9" xfId="0"/>
    <cellStyle name="Итог 10" xfId="0"/>
    <cellStyle name="Итог 11" xfId="0"/>
    <cellStyle name="Итог 12" xfId="0"/>
    <cellStyle name="Итог 13" xfId="0"/>
    <cellStyle name="Итог 14" xfId="0"/>
    <cellStyle name="Итог 15" xfId="0"/>
    <cellStyle name="Итог 16" xfId="0"/>
    <cellStyle name="Итог 17" xfId="0"/>
    <cellStyle name="Итог 18" xfId="0"/>
    <cellStyle name="Итог 19" xfId="0"/>
    <cellStyle name="Итог 2" xfId="0"/>
    <cellStyle name="Итог 20" xfId="0"/>
    <cellStyle name="Итог 21" xfId="0"/>
    <cellStyle name="Итог 22" xfId="0"/>
    <cellStyle name="Итог 23" xfId="0"/>
    <cellStyle name="Итог 24" xfId="0"/>
    <cellStyle name="Итог 25" xfId="0"/>
    <cellStyle name="Итог 26" xfId="0"/>
    <cellStyle name="Итог 27" xfId="0"/>
    <cellStyle name="Итог 28" xfId="0"/>
    <cellStyle name="Итог 29" xfId="0"/>
    <cellStyle name="Итог 3" xfId="0"/>
    <cellStyle name="Итог 30" xfId="0"/>
    <cellStyle name="Итог 31" xfId="0"/>
    <cellStyle name="Итог 32" xfId="0"/>
    <cellStyle name="Итог 33" xfId="0"/>
    <cellStyle name="Итог 34" xfId="0"/>
    <cellStyle name="Итог 35" xfId="0"/>
    <cellStyle name="Итог 36" xfId="0"/>
    <cellStyle name="Итог 37" xfId="0"/>
    <cellStyle name="Итог 38" xfId="0"/>
    <cellStyle name="Итог 39" xfId="0"/>
    <cellStyle name="Итог 4" xfId="0"/>
    <cellStyle name="Итог 40" xfId="0"/>
    <cellStyle name="Итог 41" xfId="0"/>
    <cellStyle name="Итог 42" xfId="0"/>
    <cellStyle name="Итог 43" xfId="0"/>
    <cellStyle name="Итог 44" xfId="0"/>
    <cellStyle name="Итог 45" xfId="0"/>
    <cellStyle name="Итог 46" xfId="0"/>
    <cellStyle name="Итог 47" xfId="0"/>
    <cellStyle name="Итог 48" xfId="0"/>
    <cellStyle name="Итог 49" xfId="0"/>
    <cellStyle name="Итог 5" xfId="0"/>
    <cellStyle name="Итог 50" xfId="0"/>
    <cellStyle name="Итог 51" xfId="0"/>
    <cellStyle name="Итог 52" xfId="0"/>
    <cellStyle name="Итог 53" xfId="0"/>
    <cellStyle name="Итог 54" xfId="0"/>
    <cellStyle name="Итог 55" xfId="0"/>
    <cellStyle name="Итог 56" xfId="0"/>
    <cellStyle name="Итог 57" xfId="0"/>
    <cellStyle name="Итог 58" xfId="0"/>
    <cellStyle name="Итог 59" xfId="0"/>
    <cellStyle name="Итог 6" xfId="0"/>
    <cellStyle name="Итог 60" xfId="0"/>
    <cellStyle name="Итог 61" xfId="0"/>
    <cellStyle name="Итог 62" xfId="0"/>
    <cellStyle name="Итог 63" xfId="0"/>
    <cellStyle name="Итог 7" xfId="0"/>
    <cellStyle name="Итог 8" xfId="0"/>
    <cellStyle name="Итог 9" xfId="0"/>
    <cellStyle name="Контрольная ячейка 10" xfId="0"/>
    <cellStyle name="Контрольная ячейка 11" xfId="0"/>
    <cellStyle name="Контрольная ячейка 12" xfId="0"/>
    <cellStyle name="Контрольная ячейка 13" xfId="0"/>
    <cellStyle name="Контрольная ячейка 14" xfId="0"/>
    <cellStyle name="Контрольная ячейка 15" xfId="0"/>
    <cellStyle name="Контрольная ячейка 16" xfId="0"/>
    <cellStyle name="Контрольная ячейка 17" xfId="0"/>
    <cellStyle name="Контрольная ячейка 18" xfId="0"/>
    <cellStyle name="Контрольная ячейка 19" xfId="0"/>
    <cellStyle name="Контрольная ячейка 2" xfId="0"/>
    <cellStyle name="Контрольная ячейка 20" xfId="0"/>
    <cellStyle name="Контрольная ячейка 21" xfId="0"/>
    <cellStyle name="Контрольная ячейка 22" xfId="0"/>
    <cellStyle name="Контрольная ячейка 23" xfId="0"/>
    <cellStyle name="Контрольная ячейка 24" xfId="0"/>
    <cellStyle name="Контрольная ячейка 25" xfId="0"/>
    <cellStyle name="Контрольная ячейка 26" xfId="0"/>
    <cellStyle name="Контрольная ячейка 27" xfId="0"/>
    <cellStyle name="Контрольная ячейка 28" xfId="0"/>
    <cellStyle name="Контрольная ячейка 29" xfId="0"/>
    <cellStyle name="Контрольная ячейка 3" xfId="0"/>
    <cellStyle name="Контрольная ячейка 30" xfId="0"/>
    <cellStyle name="Контрольная ячейка 31" xfId="0"/>
    <cellStyle name="Контрольная ячейка 32" xfId="0"/>
    <cellStyle name="Контрольная ячейка 33" xfId="0"/>
    <cellStyle name="Контрольная ячейка 34" xfId="0"/>
    <cellStyle name="Контрольная ячейка 35" xfId="0"/>
    <cellStyle name="Контрольная ячейка 36" xfId="0"/>
    <cellStyle name="Контрольная ячейка 37" xfId="0"/>
    <cellStyle name="Контрольная ячейка 38" xfId="0"/>
    <cellStyle name="Контрольная ячейка 39" xfId="0"/>
    <cellStyle name="Контрольная ячейка 4" xfId="0"/>
    <cellStyle name="Контрольная ячейка 40" xfId="0"/>
    <cellStyle name="Контрольная ячейка 41" xfId="0"/>
    <cellStyle name="Контрольная ячейка 42" xfId="0"/>
    <cellStyle name="Контрольная ячейка 43" xfId="0"/>
    <cellStyle name="Контрольная ячейка 44" xfId="0"/>
    <cellStyle name="Контрольная ячейка 45" xfId="0"/>
    <cellStyle name="Контрольная ячейка 46" xfId="0"/>
    <cellStyle name="Контрольная ячейка 47" xfId="0"/>
    <cellStyle name="Контрольная ячейка 48" xfId="0"/>
    <cellStyle name="Контрольная ячейка 49" xfId="0"/>
    <cellStyle name="Контрольная ячейка 5" xfId="0"/>
    <cellStyle name="Контрольная ячейка 50" xfId="0"/>
    <cellStyle name="Контрольная ячейка 51" xfId="0"/>
    <cellStyle name="Контрольная ячейка 52" xfId="0"/>
    <cellStyle name="Контрольная ячейка 53" xfId="0"/>
    <cellStyle name="Контрольная ячейка 54" xfId="0"/>
    <cellStyle name="Контрольная ячейка 55" xfId="0"/>
    <cellStyle name="Контрольная ячейка 56" xfId="0"/>
    <cellStyle name="Контрольная ячейка 57" xfId="0"/>
    <cellStyle name="Контрольная ячейка 58" xfId="0"/>
    <cellStyle name="Контрольная ячейка 59" xfId="0"/>
    <cellStyle name="Контрольная ячейка 6" xfId="0"/>
    <cellStyle name="Контрольная ячейка 60" xfId="0"/>
    <cellStyle name="Контрольная ячейка 61" xfId="0"/>
    <cellStyle name="Контрольная ячейка 62" xfId="0"/>
    <cellStyle name="Контрольная ячейка 63" xfId="0"/>
    <cellStyle name="Контрольная ячейка 7" xfId="0"/>
    <cellStyle name="Контрольная ячейка 8" xfId="0"/>
    <cellStyle name="Контрольная ячейка 9" xfId="0"/>
    <cellStyle name="Название 10" xfId="0"/>
    <cellStyle name="Название 11" xfId="0"/>
    <cellStyle name="Название 12" xfId="0"/>
    <cellStyle name="Название 13" xfId="0"/>
    <cellStyle name="Название 14" xfId="0"/>
    <cellStyle name="Название 15" xfId="0"/>
    <cellStyle name="Название 16" xfId="0"/>
    <cellStyle name="Название 17" xfId="0"/>
    <cellStyle name="Название 18" xfId="0"/>
    <cellStyle name="Название 19" xfId="0"/>
    <cellStyle name="Название 2" xfId="0"/>
    <cellStyle name="Название 20" xfId="0"/>
    <cellStyle name="Название 21" xfId="0"/>
    <cellStyle name="Название 22" xfId="0"/>
    <cellStyle name="Название 23" xfId="0"/>
    <cellStyle name="Название 24" xfId="0"/>
    <cellStyle name="Название 25" xfId="0"/>
    <cellStyle name="Название 26" xfId="0"/>
    <cellStyle name="Название 27" xfId="0"/>
    <cellStyle name="Название 28" xfId="0"/>
    <cellStyle name="Название 29" xfId="0"/>
    <cellStyle name="Название 3" xfId="0"/>
    <cellStyle name="Название 30" xfId="0"/>
    <cellStyle name="Название 31" xfId="0"/>
    <cellStyle name="Название 32" xfId="0"/>
    <cellStyle name="Название 33" xfId="0"/>
    <cellStyle name="Название 34" xfId="0"/>
    <cellStyle name="Название 35" xfId="0"/>
    <cellStyle name="Название 36" xfId="0"/>
    <cellStyle name="Название 37" xfId="0"/>
    <cellStyle name="Название 38" xfId="0"/>
    <cellStyle name="Название 39" xfId="0"/>
    <cellStyle name="Название 4" xfId="0"/>
    <cellStyle name="Название 40" xfId="0"/>
    <cellStyle name="Название 41" xfId="0"/>
    <cellStyle name="Название 42" xfId="0"/>
    <cellStyle name="Название 43" xfId="0"/>
    <cellStyle name="Название 44" xfId="0"/>
    <cellStyle name="Название 45" xfId="0"/>
    <cellStyle name="Название 46" xfId="0"/>
    <cellStyle name="Название 47" xfId="0"/>
    <cellStyle name="Название 48" xfId="0"/>
    <cellStyle name="Название 49" xfId="0"/>
    <cellStyle name="Название 5" xfId="0"/>
    <cellStyle name="Название 50" xfId="0"/>
    <cellStyle name="Название 51" xfId="0"/>
    <cellStyle name="Название 52" xfId="0"/>
    <cellStyle name="Название 53" xfId="0"/>
    <cellStyle name="Название 54" xfId="0"/>
    <cellStyle name="Название 55" xfId="0"/>
    <cellStyle name="Название 56" xfId="0"/>
    <cellStyle name="Название 57" xfId="0"/>
    <cellStyle name="Название 58" xfId="0"/>
    <cellStyle name="Название 59" xfId="0"/>
    <cellStyle name="Название 6" xfId="0"/>
    <cellStyle name="Название 60" xfId="0"/>
    <cellStyle name="Название 61" xfId="0"/>
    <cellStyle name="Название 62" xfId="0"/>
    <cellStyle name="Название 63" xfId="0"/>
    <cellStyle name="Название 7" xfId="0"/>
    <cellStyle name="Название 8" xfId="0"/>
    <cellStyle name="Название 9" xfId="0"/>
    <cellStyle name="Нейтральный 10" xfId="0"/>
    <cellStyle name="Нейтральный 11" xfId="0"/>
    <cellStyle name="Нейтральный 12" xfId="0"/>
    <cellStyle name="Нейтральный 13" xfId="0"/>
    <cellStyle name="Нейтральный 14" xfId="0"/>
    <cellStyle name="Нейтральный 15" xfId="0"/>
    <cellStyle name="Нейтральный 16" xfId="0"/>
    <cellStyle name="Нейтральный 17" xfId="0"/>
    <cellStyle name="Нейтральный 18" xfId="0"/>
    <cellStyle name="Нейтральный 19" xfId="0"/>
    <cellStyle name="Нейтральный 2" xfId="0"/>
    <cellStyle name="Нейтральный 20" xfId="0"/>
    <cellStyle name="Нейтральный 21" xfId="0"/>
    <cellStyle name="Нейтральный 22" xfId="0"/>
    <cellStyle name="Нейтральный 23" xfId="0"/>
    <cellStyle name="Нейтральный 24" xfId="0"/>
    <cellStyle name="Нейтральный 25" xfId="0"/>
    <cellStyle name="Нейтральный 26" xfId="0"/>
    <cellStyle name="Нейтральный 27" xfId="0"/>
    <cellStyle name="Нейтральный 28" xfId="0"/>
    <cellStyle name="Нейтральный 29" xfId="0"/>
    <cellStyle name="Нейтральный 3" xfId="0"/>
    <cellStyle name="Нейтральный 30" xfId="0"/>
    <cellStyle name="Нейтральный 31" xfId="0"/>
    <cellStyle name="Нейтральный 32" xfId="0"/>
    <cellStyle name="Нейтральный 33" xfId="0"/>
    <cellStyle name="Нейтральный 34" xfId="0"/>
    <cellStyle name="Нейтральный 35" xfId="0"/>
    <cellStyle name="Нейтральный 36" xfId="0"/>
    <cellStyle name="Нейтральный 37" xfId="0"/>
    <cellStyle name="Нейтральный 38" xfId="0"/>
    <cellStyle name="Нейтральный 39" xfId="0"/>
    <cellStyle name="Нейтральный 4" xfId="0"/>
    <cellStyle name="Нейтральный 40" xfId="0"/>
    <cellStyle name="Нейтральный 41" xfId="0"/>
    <cellStyle name="Нейтральный 42" xfId="0"/>
    <cellStyle name="Нейтральный 43" xfId="0"/>
    <cellStyle name="Нейтральный 44" xfId="0"/>
    <cellStyle name="Нейтральный 45" xfId="0"/>
    <cellStyle name="Нейтральный 46" xfId="0"/>
    <cellStyle name="Нейтральный 47" xfId="0"/>
    <cellStyle name="Нейтральный 48" xfId="0"/>
    <cellStyle name="Нейтральный 49" xfId="0"/>
    <cellStyle name="Нейтральный 5" xfId="0"/>
    <cellStyle name="Нейтральный 50" xfId="0"/>
    <cellStyle name="Нейтральный 51" xfId="0"/>
    <cellStyle name="Нейтральный 52" xfId="0"/>
    <cellStyle name="Нейтральный 53" xfId="0"/>
    <cellStyle name="Нейтральный 54" xfId="0"/>
    <cellStyle name="Нейтральный 55" xfId="0"/>
    <cellStyle name="Нейтральный 56" xfId="0"/>
    <cellStyle name="Нейтральный 57" xfId="0"/>
    <cellStyle name="Нейтральный 58" xfId="0"/>
    <cellStyle name="Нейтральный 59" xfId="0"/>
    <cellStyle name="Нейтральный 6" xfId="0"/>
    <cellStyle name="Нейтральный 60" xfId="0"/>
    <cellStyle name="Нейтральный 61" xfId="0"/>
    <cellStyle name="Нейтральный 62" xfId="0"/>
    <cellStyle name="Нейтральный 63" xfId="0"/>
    <cellStyle name="Нейтральный 7" xfId="0"/>
    <cellStyle name="Нейтральный 8" xfId="0"/>
    <cellStyle name="Нейтральный 9" xfId="0"/>
    <cellStyle name="Обычный 10" xfId="0"/>
    <cellStyle name="Обычный 11" xfId="0"/>
    <cellStyle name="Обычный 11 2" xfId="0"/>
    <cellStyle name="Обычный 11 3" xfId="0"/>
    <cellStyle name="Обычный 12" xfId="0"/>
    <cellStyle name="Обычный 12 2" xfId="0"/>
    <cellStyle name="Обычный 12 2 2" xfId="0"/>
    <cellStyle name="Обычный 12 2 2 2" xfId="0"/>
    <cellStyle name="Обычный 12 2 3" xfId="0"/>
    <cellStyle name="Обычный 12 2_51,50_1 кв_общий" xfId="0"/>
    <cellStyle name="Обычный 12 3" xfId="0"/>
    <cellStyle name="Обычный 12 3 2" xfId="0"/>
    <cellStyle name="Обычный 12 4" xfId="0"/>
    <cellStyle name="Обычный 12 4 2" xfId="0"/>
    <cellStyle name="Обычный 12 5" xfId="0"/>
    <cellStyle name="Обычный 12_51,50_1 кв_общий" xfId="0"/>
    <cellStyle name="Обычный 13" xfId="0"/>
    <cellStyle name="Обычный 13 2" xfId="0"/>
    <cellStyle name="Обычный 13 3" xfId="0"/>
    <cellStyle name="Обычный 14" xfId="0"/>
    <cellStyle name="Обычный 14 2" xfId="0"/>
    <cellStyle name="Обычный 14 2 2" xfId="0"/>
    <cellStyle name="Обычный 14 3" xfId="0"/>
    <cellStyle name="Обычный 14_51,50_1 кв_общий" xfId="0"/>
    <cellStyle name="Обычный 15" xfId="0"/>
    <cellStyle name="Обычный 15 2" xfId="0"/>
    <cellStyle name="Обычный 15 2 2" xfId="0"/>
    <cellStyle name="Обычный 15 3" xfId="0"/>
    <cellStyle name="Обычный 15_51,50_1 кв_общий" xfId="0"/>
    <cellStyle name="Обычный 16" xfId="0"/>
    <cellStyle name="Обычный 16 2" xfId="0"/>
    <cellStyle name="Обычный 16 2 2" xfId="0"/>
    <cellStyle name="Обычный 16 3" xfId="0"/>
    <cellStyle name="Обычный 16 3 2" xfId="0"/>
    <cellStyle name="Обычный 16 3 2 2" xfId="0"/>
    <cellStyle name="Обычный 16 3 2 3" xfId="0"/>
    <cellStyle name="Обычный 16 3 3" xfId="0"/>
    <cellStyle name="Обычный 16 3_51,50_1 кв_общий" xfId="0"/>
    <cellStyle name="Обычный 16 4" xfId="0"/>
    <cellStyle name="Обычный 16_51,50_1 кв_общий" xfId="0"/>
    <cellStyle name="Обычный 17" xfId="0"/>
    <cellStyle name="Обычный 17 2" xfId="0"/>
    <cellStyle name="Обычный 17 2 2" xfId="0"/>
    <cellStyle name="Обычный 17 3" xfId="0"/>
    <cellStyle name="Обычный 17 3 2" xfId="0"/>
    <cellStyle name="Обычный 17 4" xfId="0"/>
    <cellStyle name="Обычный 17 4 2" xfId="0"/>
    <cellStyle name="Обычный 17 4 2 2" xfId="0"/>
    <cellStyle name="Обычный 17 4 3" xfId="0"/>
    <cellStyle name="Обычный 17 4 3 10" xfId="0"/>
    <cellStyle name="Обычный 17 4 3 11" xfId="0"/>
    <cellStyle name="Обычный 17 4 3 11 2" xfId="0"/>
    <cellStyle name="Обычный 17 4 3 11 3" xfId="0"/>
    <cellStyle name="Обычный 17 4 3 12" xfId="0"/>
    <cellStyle name="Обычный 17 4 3 13" xfId="0"/>
    <cellStyle name="Обычный 17 4 3 14" xfId="0"/>
    <cellStyle name="Обычный 17 4 3 15" xfId="0"/>
    <cellStyle name="Обычный 17 4 3 16" xfId="0"/>
    <cellStyle name="Обычный 17 4 3 2" xfId="0"/>
    <cellStyle name="Обычный 17 4 3 2 2" xfId="0"/>
    <cellStyle name="Обычный 17 4 3 2 2 2" xfId="0"/>
    <cellStyle name="Обычный 17 4 3 2 3" xfId="0"/>
    <cellStyle name="Обычный 17 4 3 3" xfId="0"/>
    <cellStyle name="Обычный 17 4 3 3 2" xfId="0"/>
    <cellStyle name="Обычный 17 4 3 4" xfId="0"/>
    <cellStyle name="Обычный 17 4 3 4 2" xfId="0"/>
    <cellStyle name="Обычный 17 4 3 5" xfId="0"/>
    <cellStyle name="Обычный 17 4 3 5 2" xfId="0"/>
    <cellStyle name="Обычный 17 4 3 6" xfId="0"/>
    <cellStyle name="Обычный 17 4 3 7" xfId="0"/>
    <cellStyle name="Обычный 17 4 3 8" xfId="0"/>
    <cellStyle name="Обычный 17 4 3 9" xfId="0"/>
    <cellStyle name="Обычный 17 4 4" xfId="0"/>
    <cellStyle name="Обычный 17 4 4 2" xfId="0"/>
    <cellStyle name="Обычный 17 4 5" xfId="0"/>
    <cellStyle name="Обычный 17 4 5 2" xfId="0"/>
    <cellStyle name="Обычный 17 4 6" xfId="0"/>
    <cellStyle name="Обычный 17 4_51,50_1 кв_общий" xfId="0"/>
    <cellStyle name="Обычный 17 5" xfId="0"/>
    <cellStyle name="Обычный 17_51,50_1 кв_общий" xfId="0"/>
    <cellStyle name="Обычный 18" xfId="0"/>
    <cellStyle name="Обычный 18 2" xfId="0"/>
    <cellStyle name="Обычный 18 2 2" xfId="0"/>
    <cellStyle name="Обычный 18 3" xfId="0"/>
    <cellStyle name="Обычный 18 3 2" xfId="0"/>
    <cellStyle name="Обычный 18 3 2 10" xfId="0"/>
    <cellStyle name="Обычный 18 3 2 11" xfId="0"/>
    <cellStyle name="Обычный 18 3 2 12" xfId="0"/>
    <cellStyle name="Обычный 18 3 2 2" xfId="0"/>
    <cellStyle name="Обычный 18 3 2 2 2" xfId="0"/>
    <cellStyle name="Обычный 18 3 2 2 2 2" xfId="0"/>
    <cellStyle name="Обычный 18 3 2 2 2 2 2" xfId="0"/>
    <cellStyle name="Обычный 18 3 2 2 2 3" xfId="0"/>
    <cellStyle name="Обычный 18 3 2 2 2 3 2" xfId="0"/>
    <cellStyle name="Обычный 18 3 2 2 2 4" xfId="0"/>
    <cellStyle name="Обычный 18 3 2 2 2 4 2" xfId="0"/>
    <cellStyle name="Обычный 18 3 2 2 2 5" xfId="0"/>
    <cellStyle name="Обычный 18 3 2 2 3" xfId="0"/>
    <cellStyle name="Обычный 18 3 2 2 4" xfId="0"/>
    <cellStyle name="Обычный 18 3 2 3" xfId="0"/>
    <cellStyle name="Обычный 18 3 2 3 2" xfId="0"/>
    <cellStyle name="Обычный 18 3 2 4" xfId="0"/>
    <cellStyle name="Обычный 18 3 2 4 2" xfId="0"/>
    <cellStyle name="Обычный 18 3 2 5" xfId="0"/>
    <cellStyle name="Обычный 18 3 2 5 2" xfId="0"/>
    <cellStyle name="Обычный 18 3 2 6" xfId="0"/>
    <cellStyle name="Обычный 18 3 2 6 2" xfId="0"/>
    <cellStyle name="Обычный 18 3 2 6 3" xfId="0"/>
    <cellStyle name="Обычный 18 3 2 7" xfId="0"/>
    <cellStyle name="Обычный 18 3 2 8" xfId="0"/>
    <cellStyle name="Обычный 18 3 2 9" xfId="0"/>
    <cellStyle name="Обычный 18 3 2_51,50_1 кв_общий" xfId="0"/>
    <cellStyle name="Обычный 18 3 3" xfId="0"/>
    <cellStyle name="Обычный 18 3_51,50_1 кв_общий" xfId="0"/>
    <cellStyle name="Обычный 18 4" xfId="0"/>
    <cellStyle name="Обычный 18 4 2" xfId="0"/>
    <cellStyle name="Обычный 18 5" xfId="0"/>
    <cellStyle name="Обычный 18_51,50_1 кв_общий" xfId="0"/>
    <cellStyle name="Обычный 19" xfId="0"/>
    <cellStyle name="Обычный 19 2" xfId="0"/>
    <cellStyle name="Обычный 19 2 2" xfId="0"/>
    <cellStyle name="Обычный 19 3" xfId="0"/>
    <cellStyle name="Обычный 19_51,50_1 кв_общий" xfId="0"/>
    <cellStyle name="Обычный 2" xfId="0"/>
    <cellStyle name="Обычный 2 2" xfId="0"/>
    <cellStyle name="Обычный 2 2 2" xfId="0"/>
    <cellStyle name="Обычный 2 2 3" xfId="0"/>
    <cellStyle name="Обычный 2 2 3 2" xfId="0"/>
    <cellStyle name="Обычный 2 3" xfId="0"/>
    <cellStyle name="Обычный 2 3 2" xfId="0"/>
    <cellStyle name="Обычный 2 3 2 2" xfId="0"/>
    <cellStyle name="Обычный 2 3 2 3" xfId="0"/>
    <cellStyle name="Обычный 2 3 3" xfId="0"/>
    <cellStyle name="Обычный 2 3 3 2" xfId="0"/>
    <cellStyle name="Обычный 2 4" xfId="0"/>
    <cellStyle name="Обычный 2 5" xfId="0"/>
    <cellStyle name="Обычный 2 6" xfId="0"/>
    <cellStyle name="Обычный 2 7" xfId="0"/>
    <cellStyle name="Обычный 2 8" xfId="0"/>
    <cellStyle name="Обычный 20" xfId="0"/>
    <cellStyle name="Обычный 21" xfId="0"/>
    <cellStyle name="Обычный 21 2" xfId="0"/>
    <cellStyle name="Обычный 21 2 2" xfId="0"/>
    <cellStyle name="Обычный 21 2 2 2" xfId="0"/>
    <cellStyle name="Обычный 21 2 3" xfId="0"/>
    <cellStyle name="Обычный 21 3" xfId="0"/>
    <cellStyle name="Обычный 21_51,50_1 кв_общий" xfId="0"/>
    <cellStyle name="Обычный 22" xfId="0"/>
    <cellStyle name="Обычный 22 2" xfId="0"/>
    <cellStyle name="Обычный 23" xfId="0"/>
    <cellStyle name="Обычный 23 2" xfId="0"/>
    <cellStyle name="Обычный 24" xfId="0"/>
    <cellStyle name="Обычный 24 2" xfId="0"/>
    <cellStyle name="Обычный 24 2 2" xfId="0"/>
    <cellStyle name="Обычный 24 2 2 2" xfId="0"/>
    <cellStyle name="Обычный 24 2 3" xfId="0"/>
    <cellStyle name="Обычный 24 3" xfId="0"/>
    <cellStyle name="Обычный 25" xfId="0"/>
    <cellStyle name="Обычный 25 2" xfId="0"/>
    <cellStyle name="Обычный 25 2 2" xfId="0"/>
    <cellStyle name="Обычный 25 2 2 2" xfId="0"/>
    <cellStyle name="Обычный 25 2 3" xfId="0"/>
    <cellStyle name="Обычный 25 3" xfId="0"/>
    <cellStyle name="Обычный 26" xfId="0"/>
    <cellStyle name="Обычный 26 2" xfId="0"/>
    <cellStyle name="Обычный 26 2 2" xfId="0"/>
    <cellStyle name="Обычный 26 2 2 2" xfId="0"/>
    <cellStyle name="Обычный 26 2 3" xfId="0"/>
    <cellStyle name="Обычный 26 3" xfId="0"/>
    <cellStyle name="Обычный 27" xfId="0"/>
    <cellStyle name="Обычный 27 2" xfId="0"/>
    <cellStyle name="Обычный 28" xfId="0"/>
    <cellStyle name="Обычный 29" xfId="0"/>
    <cellStyle name="Обычный 2_Канц предст нов год (8)" xfId="0"/>
    <cellStyle name="Обычный 3" xfId="0"/>
    <cellStyle name="Обычный 3 2" xfId="0"/>
    <cellStyle name="Обычный 3 3" xfId="0"/>
    <cellStyle name="Обычный 3 4" xfId="0"/>
    <cellStyle name="Обычный 30" xfId="0"/>
    <cellStyle name="Обычный 31" xfId="0"/>
    <cellStyle name="Обычный 32" xfId="0"/>
    <cellStyle name="Обычный 32 2" xfId="0"/>
    <cellStyle name="Обычный 32 2 2" xfId="0"/>
    <cellStyle name="Обычный 32 2 2 2" xfId="0"/>
    <cellStyle name="Обычный 32 2 3" xfId="0"/>
    <cellStyle name="Обычный 33" xfId="0"/>
    <cellStyle name="Обычный 33 2" xfId="0"/>
    <cellStyle name="Обычный 33 2 2" xfId="0"/>
    <cellStyle name="Обычный 33 2 2 2" xfId="0"/>
    <cellStyle name="Обычный 33 2 3" xfId="0"/>
    <cellStyle name="Обычный 34" xfId="0"/>
    <cellStyle name="Обычный 34 2" xfId="0"/>
    <cellStyle name="Обычный 34 2 2" xfId="0"/>
    <cellStyle name="Обычный 35" xfId="0"/>
    <cellStyle name="Обычный 36" xfId="0"/>
    <cellStyle name="Обычный 37" xfId="0"/>
    <cellStyle name="Обычный 38" xfId="0"/>
    <cellStyle name="Обычный 39" xfId="0"/>
    <cellStyle name="Обычный 4" xfId="0"/>
    <cellStyle name="Обычный 4 2" xfId="0"/>
    <cellStyle name="Обычный 4 2 2" xfId="0"/>
    <cellStyle name="Обычный 4 2 2 2" xfId="0"/>
    <cellStyle name="Обычный 4 2 3" xfId="0"/>
    <cellStyle name="Обычный 4 2_51,50_1 кв_общий" xfId="0"/>
    <cellStyle name="Обычный 4 3" xfId="0"/>
    <cellStyle name="Обычный 40" xfId="0"/>
    <cellStyle name="Обычный 41" xfId="0"/>
    <cellStyle name="Обычный 42" xfId="0"/>
    <cellStyle name="Обычный 43" xfId="0"/>
    <cellStyle name="Обычный 44" xfId="0"/>
    <cellStyle name="Обычный 45" xfId="0"/>
    <cellStyle name="Обычный 46" xfId="0"/>
    <cellStyle name="Обычный 47" xfId="0"/>
    <cellStyle name="Обычный 48" xfId="0"/>
    <cellStyle name="Обычный 49" xfId="0"/>
    <cellStyle name="Обычный 4_51,50_1 кв_общий" xfId="0"/>
    <cellStyle name="Обычный 5" xfId="0"/>
    <cellStyle name="Обычный 5 2" xfId="0"/>
    <cellStyle name="Обычный 5 3" xfId="0"/>
    <cellStyle name="Обычный 50" xfId="0"/>
    <cellStyle name="Обычный 51" xfId="0"/>
    <cellStyle name="Обычный 52" xfId="0"/>
    <cellStyle name="Обычный 53" xfId="0"/>
    <cellStyle name="Обычный 53 2" xfId="0"/>
    <cellStyle name="Обычный 54" xfId="0"/>
    <cellStyle name="Обычный 55" xfId="0"/>
    <cellStyle name="Обычный 56" xfId="0"/>
    <cellStyle name="Обычный 57" xfId="0"/>
    <cellStyle name="Обычный 58" xfId="0"/>
    <cellStyle name="Обычный 59" xfId="0"/>
    <cellStyle name="Обычный 6" xfId="0"/>
    <cellStyle name="Обычный 6 2" xfId="0"/>
    <cellStyle name="Обычный 60" xfId="0"/>
    <cellStyle name="Обычный 61" xfId="0"/>
    <cellStyle name="Обычный 62" xfId="0"/>
    <cellStyle name="Обычный 63" xfId="0"/>
    <cellStyle name="Обычный 64" xfId="0"/>
    <cellStyle name="Обычный 65" xfId="0"/>
    <cellStyle name="Обычный 65 2" xfId="0"/>
    <cellStyle name="Обычный 66" xfId="0"/>
    <cellStyle name="Обычный 66 2" xfId="0"/>
    <cellStyle name="Обычный 66 2 2" xfId="0"/>
    <cellStyle name="Обычный 66 3" xfId="0"/>
    <cellStyle name="Обычный 66 3 2" xfId="0"/>
    <cellStyle name="Обычный 66 4" xfId="0"/>
    <cellStyle name="Обычный 66 4 2" xfId="0"/>
    <cellStyle name="Обычный 66 5" xfId="0"/>
    <cellStyle name="Обычный 67" xfId="0"/>
    <cellStyle name="Обычный 67 2" xfId="0"/>
    <cellStyle name="Обычный 68" xfId="0"/>
    <cellStyle name="Обычный 68 2" xfId="0"/>
    <cellStyle name="Обычный 69" xfId="0"/>
    <cellStyle name="Обычный 69 2" xfId="0"/>
    <cellStyle name="Обычный 7" xfId="0"/>
    <cellStyle name="Обычный 7 2" xfId="0"/>
    <cellStyle name="Обычный 7 2 2" xfId="0"/>
    <cellStyle name="Обычный 7 2 2 2" xfId="0"/>
    <cellStyle name="Обычный 7 2 2 2 2" xfId="0"/>
    <cellStyle name="Обычный 7 2 2 3" xfId="0"/>
    <cellStyle name="Обычный 7 2 2_51,50_1 кв_общий" xfId="0"/>
    <cellStyle name="Обычный 7 2 3" xfId="0"/>
    <cellStyle name="Обычный 7 2 3 2" xfId="0"/>
    <cellStyle name="Обычный 7 2 4" xfId="0"/>
    <cellStyle name="Обычный 7 2_51,50_1 кв_общий" xfId="0"/>
    <cellStyle name="Обычный 7 3" xfId="0"/>
    <cellStyle name="Обычный 7 3 2" xfId="0"/>
    <cellStyle name="Обычный 7 3 2 2" xfId="0"/>
    <cellStyle name="Обычный 7 3 3" xfId="0"/>
    <cellStyle name="Обычный 7 3 3 2" xfId="0"/>
    <cellStyle name="Обычный 7 3 4" xfId="0"/>
    <cellStyle name="Обычный 7 3_51,50_1 кв_общий" xfId="0"/>
    <cellStyle name="Обычный 7 4" xfId="0"/>
    <cellStyle name="Обычный 7 4 2" xfId="0"/>
    <cellStyle name="Обычный 7 4 2 2" xfId="0"/>
    <cellStyle name="Обычный 7 4 3" xfId="0"/>
    <cellStyle name="Обычный 7 4 3 2" xfId="0"/>
    <cellStyle name="Обычный 7 4 4" xfId="0"/>
    <cellStyle name="Обычный 7 4_51,50_1 кв_общий" xfId="0"/>
    <cellStyle name="Обычный 7 5" xfId="0"/>
    <cellStyle name="Обычный 7 6" xfId="0"/>
    <cellStyle name="Обычный 70" xfId="0"/>
    <cellStyle name="Обычный 70 2" xfId="0"/>
    <cellStyle name="Обычный 71" xfId="0"/>
    <cellStyle name="Обычный 71 2" xfId="0"/>
    <cellStyle name="Обычный 71 2 2" xfId="0"/>
    <cellStyle name="Обычный 71 3" xfId="0"/>
    <cellStyle name="Обычный 72" xfId="0"/>
    <cellStyle name="Обычный 72 2" xfId="0"/>
    <cellStyle name="Обычный 73" xfId="0"/>
    <cellStyle name="Обычный 73 2" xfId="0"/>
    <cellStyle name="Обычный 73 3" xfId="0"/>
    <cellStyle name="Обычный 73 3 2" xfId="0"/>
    <cellStyle name="Обычный 74" xfId="0"/>
    <cellStyle name="Обычный 75" xfId="0"/>
    <cellStyle name="Обычный 76" xfId="0"/>
    <cellStyle name="Обычный 77" xfId="0"/>
    <cellStyle name="Обычный 77 2" xfId="0"/>
    <cellStyle name="Обычный 78" xfId="0"/>
    <cellStyle name="Обычный 7_51,50_1 кв_общий" xfId="0"/>
    <cellStyle name="Обычный 8" xfId="0"/>
    <cellStyle name="Обычный 8 2" xfId="0"/>
    <cellStyle name="Обычный 8 3" xfId="0"/>
    <cellStyle name="Обычный 8 3 2" xfId="0"/>
    <cellStyle name="Обычный 8 4" xfId="0"/>
    <cellStyle name="Обычный 8 4 2" xfId="0"/>
    <cellStyle name="Обычный 8 5" xfId="0"/>
    <cellStyle name="Обычный 9" xfId="0"/>
    <cellStyle name="Обычный 9 2" xfId="0"/>
    <cellStyle name="Обычный 9 2 2" xfId="0"/>
    <cellStyle name="Обычный 9 3" xfId="0"/>
    <cellStyle name="Обычный 9 4" xfId="0"/>
    <cellStyle name="Обычный_Лист1" xfId="0"/>
    <cellStyle name="Обычный_Паркинг ЮЗ10Б2" xfId="0"/>
    <cellStyle name="Обычный_бюджет 2008 (11.02.08) на утверждение" xfId="0"/>
    <cellStyle name="Обычный_тарифы город=факт" xfId="0"/>
    <cellStyle name="Плохой 10" xfId="0"/>
    <cellStyle name="Плохой 11" xfId="0"/>
    <cellStyle name="Плохой 12" xfId="0"/>
    <cellStyle name="Плохой 13" xfId="0"/>
    <cellStyle name="Плохой 14" xfId="0"/>
    <cellStyle name="Плохой 15" xfId="0"/>
    <cellStyle name="Плохой 16" xfId="0"/>
    <cellStyle name="Плохой 17" xfId="0"/>
    <cellStyle name="Плохой 18" xfId="0"/>
    <cellStyle name="Плохой 19" xfId="0"/>
    <cellStyle name="Плохой 2" xfId="0"/>
    <cellStyle name="Плохой 20" xfId="0"/>
    <cellStyle name="Плохой 21" xfId="0"/>
    <cellStyle name="Плохой 22" xfId="0"/>
    <cellStyle name="Плохой 23" xfId="0"/>
    <cellStyle name="Плохой 24" xfId="0"/>
    <cellStyle name="Плохой 25" xfId="0"/>
    <cellStyle name="Плохой 26" xfId="0"/>
    <cellStyle name="Плохой 27" xfId="0"/>
    <cellStyle name="Плохой 28" xfId="0"/>
    <cellStyle name="Плохой 29" xfId="0"/>
    <cellStyle name="Плохой 3" xfId="0"/>
    <cellStyle name="Плохой 30" xfId="0"/>
    <cellStyle name="Плохой 31" xfId="0"/>
    <cellStyle name="Плохой 32" xfId="0"/>
    <cellStyle name="Плохой 33" xfId="0"/>
    <cellStyle name="Плохой 34" xfId="0"/>
    <cellStyle name="Плохой 35" xfId="0"/>
    <cellStyle name="Плохой 36" xfId="0"/>
    <cellStyle name="Плохой 37" xfId="0"/>
    <cellStyle name="Плохой 38" xfId="0"/>
    <cellStyle name="Плохой 39" xfId="0"/>
    <cellStyle name="Плохой 4" xfId="0"/>
    <cellStyle name="Плохой 40" xfId="0"/>
    <cellStyle name="Плохой 41" xfId="0"/>
    <cellStyle name="Плохой 42" xfId="0"/>
    <cellStyle name="Плохой 43" xfId="0"/>
    <cellStyle name="Плохой 44" xfId="0"/>
    <cellStyle name="Плохой 45" xfId="0"/>
    <cellStyle name="Плохой 46" xfId="0"/>
    <cellStyle name="Плохой 47" xfId="0"/>
    <cellStyle name="Плохой 48" xfId="0"/>
    <cellStyle name="Плохой 49" xfId="0"/>
    <cellStyle name="Плохой 5" xfId="0"/>
    <cellStyle name="Плохой 50" xfId="0"/>
    <cellStyle name="Плохой 51" xfId="0"/>
    <cellStyle name="Плохой 52" xfId="0"/>
    <cellStyle name="Плохой 53" xfId="0"/>
    <cellStyle name="Плохой 54" xfId="0"/>
    <cellStyle name="Плохой 55" xfId="0"/>
    <cellStyle name="Плохой 56" xfId="0"/>
    <cellStyle name="Плохой 57" xfId="0"/>
    <cellStyle name="Плохой 58" xfId="0"/>
    <cellStyle name="Плохой 59" xfId="0"/>
    <cellStyle name="Плохой 6" xfId="0"/>
    <cellStyle name="Плохой 60" xfId="0"/>
    <cellStyle name="Плохой 61" xfId="0"/>
    <cellStyle name="Плохой 62" xfId="0"/>
    <cellStyle name="Плохой 63" xfId="0"/>
    <cellStyle name="Плохой 7" xfId="0"/>
    <cellStyle name="Плохой 8" xfId="0"/>
    <cellStyle name="Плохой 9" xfId="0"/>
    <cellStyle name="Пояснение 10" xfId="0"/>
    <cellStyle name="Пояснение 11" xfId="0"/>
    <cellStyle name="Пояснение 12" xfId="0"/>
    <cellStyle name="Пояснение 13" xfId="0"/>
    <cellStyle name="Пояснение 14" xfId="0"/>
    <cellStyle name="Пояснение 15" xfId="0"/>
    <cellStyle name="Пояснение 16" xfId="0"/>
    <cellStyle name="Пояснение 17" xfId="0"/>
    <cellStyle name="Пояснение 18" xfId="0"/>
    <cellStyle name="Пояснение 19" xfId="0"/>
    <cellStyle name="Пояснение 2" xfId="0"/>
    <cellStyle name="Пояснение 20" xfId="0"/>
    <cellStyle name="Пояснение 21" xfId="0"/>
    <cellStyle name="Пояснение 22" xfId="0"/>
    <cellStyle name="Пояснение 23" xfId="0"/>
    <cellStyle name="Пояснение 24" xfId="0"/>
    <cellStyle name="Пояснение 25" xfId="0"/>
    <cellStyle name="Пояснение 26" xfId="0"/>
    <cellStyle name="Пояснение 27" xfId="0"/>
    <cellStyle name="Пояснение 28" xfId="0"/>
    <cellStyle name="Пояснение 29" xfId="0"/>
    <cellStyle name="Пояснение 3" xfId="0"/>
    <cellStyle name="Пояснение 30" xfId="0"/>
    <cellStyle name="Пояснение 31" xfId="0"/>
    <cellStyle name="Пояснение 32" xfId="0"/>
    <cellStyle name="Пояснение 33" xfId="0"/>
    <cellStyle name="Пояснение 34" xfId="0"/>
    <cellStyle name="Пояснение 35" xfId="0"/>
    <cellStyle name="Пояснение 36" xfId="0"/>
    <cellStyle name="Пояснение 37" xfId="0"/>
    <cellStyle name="Пояснение 38" xfId="0"/>
    <cellStyle name="Пояснение 39" xfId="0"/>
    <cellStyle name="Пояснение 4" xfId="0"/>
    <cellStyle name="Пояснение 40" xfId="0"/>
    <cellStyle name="Пояснение 41" xfId="0"/>
    <cellStyle name="Пояснение 42" xfId="0"/>
    <cellStyle name="Пояснение 43" xfId="0"/>
    <cellStyle name="Пояснение 44" xfId="0"/>
    <cellStyle name="Пояснение 45" xfId="0"/>
    <cellStyle name="Пояснение 46" xfId="0"/>
    <cellStyle name="Пояснение 47" xfId="0"/>
    <cellStyle name="Пояснение 48" xfId="0"/>
    <cellStyle name="Пояснение 49" xfId="0"/>
    <cellStyle name="Пояснение 5" xfId="0"/>
    <cellStyle name="Пояснение 50" xfId="0"/>
    <cellStyle name="Пояснение 51" xfId="0"/>
    <cellStyle name="Пояснение 52" xfId="0"/>
    <cellStyle name="Пояснение 53" xfId="0"/>
    <cellStyle name="Пояснение 54" xfId="0"/>
    <cellStyle name="Пояснение 55" xfId="0"/>
    <cellStyle name="Пояснение 56" xfId="0"/>
    <cellStyle name="Пояснение 57" xfId="0"/>
    <cellStyle name="Пояснение 58" xfId="0"/>
    <cellStyle name="Пояснение 59" xfId="0"/>
    <cellStyle name="Пояснение 6" xfId="0"/>
    <cellStyle name="Пояснение 60" xfId="0"/>
    <cellStyle name="Пояснение 61" xfId="0"/>
    <cellStyle name="Пояснение 62" xfId="0"/>
    <cellStyle name="Пояснение 63" xfId="0"/>
    <cellStyle name="Пояснение 7" xfId="0"/>
    <cellStyle name="Пояснение 8" xfId="0"/>
    <cellStyle name="Пояснение 9" xfId="0"/>
    <cellStyle name="Примечание 10" xfId="0"/>
    <cellStyle name="Примечание 10 2" xfId="0"/>
    <cellStyle name="Примечание 11" xfId="0"/>
    <cellStyle name="Примечание 11 2" xfId="0"/>
    <cellStyle name="Примечание 12" xfId="0"/>
    <cellStyle name="Примечание 12 2" xfId="0"/>
    <cellStyle name="Примечание 13" xfId="0"/>
    <cellStyle name="Примечание 13 2" xfId="0"/>
    <cellStyle name="Примечание 14" xfId="0"/>
    <cellStyle name="Примечание 14 2" xfId="0"/>
    <cellStyle name="Примечание 15" xfId="0"/>
    <cellStyle name="Примечание 15 2" xfId="0"/>
    <cellStyle name="Примечание 16" xfId="0"/>
    <cellStyle name="Примечание 16 2" xfId="0"/>
    <cellStyle name="Примечание 17" xfId="0"/>
    <cellStyle name="Примечание 17 2" xfId="0"/>
    <cellStyle name="Примечание 18" xfId="0"/>
    <cellStyle name="Примечание 18 2" xfId="0"/>
    <cellStyle name="Примечание 19" xfId="0"/>
    <cellStyle name="Примечание 19 2" xfId="0"/>
    <cellStyle name="Примечание 2" xfId="0"/>
    <cellStyle name="Примечание 2 2" xfId="0"/>
    <cellStyle name="Примечание 20" xfId="0"/>
    <cellStyle name="Примечание 20 2" xfId="0"/>
    <cellStyle name="Примечание 21" xfId="0"/>
    <cellStyle name="Примечание 21 2" xfId="0"/>
    <cellStyle name="Примечание 22" xfId="0"/>
    <cellStyle name="Примечание 22 2" xfId="0"/>
    <cellStyle name="Примечание 23" xfId="0"/>
    <cellStyle name="Примечание 23 2" xfId="0"/>
    <cellStyle name="Примечание 24" xfId="0"/>
    <cellStyle name="Примечание 24 2" xfId="0"/>
    <cellStyle name="Примечание 25" xfId="0"/>
    <cellStyle name="Примечание 25 2" xfId="0"/>
    <cellStyle name="Примечание 26" xfId="0"/>
    <cellStyle name="Примечание 26 2" xfId="0"/>
    <cellStyle name="Примечание 27" xfId="0"/>
    <cellStyle name="Примечание 27 2" xfId="0"/>
    <cellStyle name="Примечание 28" xfId="0"/>
    <cellStyle name="Примечание 28 2" xfId="0"/>
    <cellStyle name="Примечание 29" xfId="0"/>
    <cellStyle name="Примечание 29 2" xfId="0"/>
    <cellStyle name="Примечание 3" xfId="0"/>
    <cellStyle name="Примечание 3 2" xfId="0"/>
    <cellStyle name="Примечание 30" xfId="0"/>
    <cellStyle name="Примечание 30 2" xfId="0"/>
    <cellStyle name="Примечание 31" xfId="0"/>
    <cellStyle name="Примечание 31 2" xfId="0"/>
    <cellStyle name="Примечание 32" xfId="0"/>
    <cellStyle name="Примечание 32 2" xfId="0"/>
    <cellStyle name="Примечание 33" xfId="0"/>
    <cellStyle name="Примечание 33 2" xfId="0"/>
    <cellStyle name="Примечание 34" xfId="0"/>
    <cellStyle name="Примечание 34 2" xfId="0"/>
    <cellStyle name="Примечание 35" xfId="0"/>
    <cellStyle name="Примечание 35 2" xfId="0"/>
    <cellStyle name="Примечание 36" xfId="0"/>
    <cellStyle name="Примечание 36 2" xfId="0"/>
    <cellStyle name="Примечание 37" xfId="0"/>
    <cellStyle name="Примечание 37 2" xfId="0"/>
    <cellStyle name="Примечание 38" xfId="0"/>
    <cellStyle name="Примечание 38 2" xfId="0"/>
    <cellStyle name="Примечание 39" xfId="0"/>
    <cellStyle name="Примечание 39 2" xfId="0"/>
    <cellStyle name="Примечание 4" xfId="0"/>
    <cellStyle name="Примечание 4 2" xfId="0"/>
    <cellStyle name="Примечание 40" xfId="0"/>
    <cellStyle name="Примечание 40 2" xfId="0"/>
    <cellStyle name="Примечание 41" xfId="0"/>
    <cellStyle name="Примечание 41 2" xfId="0"/>
    <cellStyle name="Примечание 42" xfId="0"/>
    <cellStyle name="Примечание 42 2" xfId="0"/>
    <cellStyle name="Примечание 43" xfId="0"/>
    <cellStyle name="Примечание 43 2" xfId="0"/>
    <cellStyle name="Примечание 44" xfId="0"/>
    <cellStyle name="Примечание 44 2" xfId="0"/>
    <cellStyle name="Примечание 45" xfId="0"/>
    <cellStyle name="Примечание 45 2" xfId="0"/>
    <cellStyle name="Примечание 46" xfId="0"/>
    <cellStyle name="Примечание 46 2" xfId="0"/>
    <cellStyle name="Примечание 47" xfId="0"/>
    <cellStyle name="Примечание 47 2" xfId="0"/>
    <cellStyle name="Примечание 48" xfId="0"/>
    <cellStyle name="Примечание 48 2" xfId="0"/>
    <cellStyle name="Примечание 49" xfId="0"/>
    <cellStyle name="Примечание 49 2" xfId="0"/>
    <cellStyle name="Примечание 5" xfId="0"/>
    <cellStyle name="Примечание 5 2" xfId="0"/>
    <cellStyle name="Примечание 50" xfId="0"/>
    <cellStyle name="Примечание 50 2" xfId="0"/>
    <cellStyle name="Примечание 51" xfId="0"/>
    <cellStyle name="Примечание 51 2" xfId="0"/>
    <cellStyle name="Примечание 52" xfId="0"/>
    <cellStyle name="Примечание 52 2" xfId="0"/>
    <cellStyle name="Примечание 53" xfId="0"/>
    <cellStyle name="Примечание 53 2" xfId="0"/>
    <cellStyle name="Примечание 54" xfId="0"/>
    <cellStyle name="Примечание 54 2" xfId="0"/>
    <cellStyle name="Примечание 55" xfId="0"/>
    <cellStyle name="Примечание 55 2" xfId="0"/>
    <cellStyle name="Примечание 56" xfId="0"/>
    <cellStyle name="Примечание 56 2" xfId="0"/>
    <cellStyle name="Примечание 57" xfId="0"/>
    <cellStyle name="Примечание 57 2" xfId="0"/>
    <cellStyle name="Примечание 58" xfId="0"/>
    <cellStyle name="Примечание 58 2" xfId="0"/>
    <cellStyle name="Примечание 59" xfId="0"/>
    <cellStyle name="Примечание 59 2" xfId="0"/>
    <cellStyle name="Примечание 6" xfId="0"/>
    <cellStyle name="Примечание 6 2" xfId="0"/>
    <cellStyle name="Примечание 60" xfId="0"/>
    <cellStyle name="Примечание 60 2" xfId="0"/>
    <cellStyle name="Примечание 61" xfId="0"/>
    <cellStyle name="Примечание 61 2" xfId="0"/>
    <cellStyle name="Примечание 62" xfId="0"/>
    <cellStyle name="Примечание 62 2" xfId="0"/>
    <cellStyle name="Примечание 63" xfId="0"/>
    <cellStyle name="Примечание 63 2" xfId="0"/>
    <cellStyle name="Примечание 7" xfId="0"/>
    <cellStyle name="Примечание 7 2" xfId="0"/>
    <cellStyle name="Примечание 8" xfId="0"/>
    <cellStyle name="Примечание 8 2" xfId="0"/>
    <cellStyle name="Примечание 9" xfId="0"/>
    <cellStyle name="Примечание 9 2" xfId="0"/>
    <cellStyle name="Процентный 2" xfId="0"/>
    <cellStyle name="Процентный 2 2" xfId="0"/>
    <cellStyle name="Процентный 3" xfId="0"/>
    <cellStyle name="Процентный 4" xfId="0"/>
    <cellStyle name="Процентный 4 2" xfId="0"/>
    <cellStyle name="Процентный 5" xfId="0"/>
    <cellStyle name="Процентный 6" xfId="0"/>
    <cellStyle name="Процентный 7" xfId="0"/>
    <cellStyle name="Процентный 8" xfId="0"/>
    <cellStyle name="Связанная ячейка 10" xfId="0"/>
    <cellStyle name="Связанная ячейка 11" xfId="0"/>
    <cellStyle name="Связанная ячейка 12" xfId="0"/>
    <cellStyle name="Связанная ячейка 13" xfId="0"/>
    <cellStyle name="Связанная ячейка 14" xfId="0"/>
    <cellStyle name="Связанная ячейка 15" xfId="0"/>
    <cellStyle name="Связанная ячейка 16" xfId="0"/>
    <cellStyle name="Связанная ячейка 17" xfId="0"/>
    <cellStyle name="Связанная ячейка 18" xfId="0"/>
    <cellStyle name="Связанная ячейка 19" xfId="0"/>
    <cellStyle name="Связанная ячейка 2" xfId="0"/>
    <cellStyle name="Связанная ячейка 20" xfId="0"/>
    <cellStyle name="Связанная ячейка 21" xfId="0"/>
    <cellStyle name="Связанная ячейка 22" xfId="0"/>
    <cellStyle name="Связанная ячейка 23" xfId="0"/>
    <cellStyle name="Связанная ячейка 24" xfId="0"/>
    <cellStyle name="Связанная ячейка 25" xfId="0"/>
    <cellStyle name="Связанная ячейка 26" xfId="0"/>
    <cellStyle name="Связанная ячейка 27" xfId="0"/>
    <cellStyle name="Связанная ячейка 28" xfId="0"/>
    <cellStyle name="Связанная ячейка 29" xfId="0"/>
    <cellStyle name="Связанная ячейка 3" xfId="0"/>
    <cellStyle name="Связанная ячейка 30" xfId="0"/>
    <cellStyle name="Связанная ячейка 31" xfId="0"/>
    <cellStyle name="Связанная ячейка 32" xfId="0"/>
    <cellStyle name="Связанная ячейка 33" xfId="0"/>
    <cellStyle name="Связанная ячейка 34" xfId="0"/>
    <cellStyle name="Связанная ячейка 35" xfId="0"/>
    <cellStyle name="Связанная ячейка 36" xfId="0"/>
    <cellStyle name="Связанная ячейка 37" xfId="0"/>
    <cellStyle name="Связанная ячейка 38" xfId="0"/>
    <cellStyle name="Связанная ячейка 39" xfId="0"/>
    <cellStyle name="Связанная ячейка 4" xfId="0"/>
    <cellStyle name="Связанная ячейка 40" xfId="0"/>
    <cellStyle name="Связанная ячейка 41" xfId="0"/>
    <cellStyle name="Связанная ячейка 42" xfId="0"/>
    <cellStyle name="Связанная ячейка 43" xfId="0"/>
    <cellStyle name="Связанная ячейка 44" xfId="0"/>
    <cellStyle name="Связанная ячейка 45" xfId="0"/>
    <cellStyle name="Связанная ячейка 46" xfId="0"/>
    <cellStyle name="Связанная ячейка 47" xfId="0"/>
    <cellStyle name="Связанная ячейка 48" xfId="0"/>
    <cellStyle name="Связанная ячейка 49" xfId="0"/>
    <cellStyle name="Связанная ячейка 5" xfId="0"/>
    <cellStyle name="Связанная ячейка 50" xfId="0"/>
    <cellStyle name="Связанная ячейка 51" xfId="0"/>
    <cellStyle name="Связанная ячейка 52" xfId="0"/>
    <cellStyle name="Связанная ячейка 53" xfId="0"/>
    <cellStyle name="Связанная ячейка 54" xfId="0"/>
    <cellStyle name="Связанная ячейка 55" xfId="0"/>
    <cellStyle name="Связанная ячейка 56" xfId="0"/>
    <cellStyle name="Связанная ячейка 57" xfId="0"/>
    <cellStyle name="Связанная ячейка 58" xfId="0"/>
    <cellStyle name="Связанная ячейка 59" xfId="0"/>
    <cellStyle name="Связанная ячейка 6" xfId="0"/>
    <cellStyle name="Связанная ячейка 60" xfId="0"/>
    <cellStyle name="Связанная ячейка 61" xfId="0"/>
    <cellStyle name="Связанная ячейка 62" xfId="0"/>
    <cellStyle name="Связанная ячейка 63" xfId="0"/>
    <cellStyle name="Связанная ячейка 7" xfId="0"/>
    <cellStyle name="Связанная ячейка 8" xfId="0"/>
    <cellStyle name="Связанная ячейка 9" xfId="0"/>
    <cellStyle name="Стиль 1" xfId="0"/>
    <cellStyle name="Текст предупреждения 10" xfId="0"/>
    <cellStyle name="Текст предупреждения 11" xfId="0"/>
    <cellStyle name="Текст предупреждения 12" xfId="0"/>
    <cellStyle name="Текст предупреждения 13" xfId="0"/>
    <cellStyle name="Текст предупреждения 14" xfId="0"/>
    <cellStyle name="Текст предупреждения 15" xfId="0"/>
    <cellStyle name="Текст предупреждения 16" xfId="0"/>
    <cellStyle name="Текст предупреждения 17" xfId="0"/>
    <cellStyle name="Текст предупреждения 18" xfId="0"/>
    <cellStyle name="Текст предупреждения 19" xfId="0"/>
    <cellStyle name="Текст предупреждения 2" xfId="0"/>
    <cellStyle name="Текст предупреждения 20" xfId="0"/>
    <cellStyle name="Текст предупреждения 21" xfId="0"/>
    <cellStyle name="Текст предупреждения 22" xfId="0"/>
    <cellStyle name="Текст предупреждения 23" xfId="0"/>
    <cellStyle name="Текст предупреждения 24" xfId="0"/>
    <cellStyle name="Текст предупреждения 25" xfId="0"/>
    <cellStyle name="Текст предупреждения 26" xfId="0"/>
    <cellStyle name="Текст предупреждения 27" xfId="0"/>
    <cellStyle name="Текст предупреждения 28" xfId="0"/>
    <cellStyle name="Текст предупреждения 29" xfId="0"/>
    <cellStyle name="Текст предупреждения 3" xfId="0"/>
    <cellStyle name="Текст предупреждения 30" xfId="0"/>
    <cellStyle name="Текст предупреждения 31" xfId="0"/>
    <cellStyle name="Текст предупреждения 32" xfId="0"/>
    <cellStyle name="Текст предупреждения 33" xfId="0"/>
    <cellStyle name="Текст предупреждения 34" xfId="0"/>
    <cellStyle name="Текст предупреждения 35" xfId="0"/>
    <cellStyle name="Текст предупреждения 36" xfId="0"/>
    <cellStyle name="Текст предупреждения 37" xfId="0"/>
    <cellStyle name="Текст предупреждения 38" xfId="0"/>
    <cellStyle name="Текст предупреждения 39" xfId="0"/>
    <cellStyle name="Текст предупреждения 4" xfId="0"/>
    <cellStyle name="Текст предупреждения 40" xfId="0"/>
    <cellStyle name="Текст предупреждения 41" xfId="0"/>
    <cellStyle name="Текст предупреждения 42" xfId="0"/>
    <cellStyle name="Текст предупреждения 43" xfId="0"/>
    <cellStyle name="Текст предупреждения 44" xfId="0"/>
    <cellStyle name="Текст предупреждения 45" xfId="0"/>
    <cellStyle name="Текст предупреждения 46" xfId="0"/>
    <cellStyle name="Текст предупреждения 47" xfId="0"/>
    <cellStyle name="Текст предупреждения 48" xfId="0"/>
    <cellStyle name="Текст предупреждения 49" xfId="0"/>
    <cellStyle name="Текст предупреждения 5" xfId="0"/>
    <cellStyle name="Текст предупреждения 50" xfId="0"/>
    <cellStyle name="Текст предупреждения 51" xfId="0"/>
    <cellStyle name="Текст предупреждения 52" xfId="0"/>
    <cellStyle name="Текст предупреждения 53" xfId="0"/>
    <cellStyle name="Текст предупреждения 54" xfId="0"/>
    <cellStyle name="Текст предупреждения 55" xfId="0"/>
    <cellStyle name="Текст предупреждения 56" xfId="0"/>
    <cellStyle name="Текст предупреждения 57" xfId="0"/>
    <cellStyle name="Текст предупреждения 58" xfId="0"/>
    <cellStyle name="Текст предупреждения 59" xfId="0"/>
    <cellStyle name="Текст предупреждения 6" xfId="0"/>
    <cellStyle name="Текст предупреждения 60" xfId="0"/>
    <cellStyle name="Текст предупреждения 61" xfId="0"/>
    <cellStyle name="Текст предупреждения 62" xfId="0"/>
    <cellStyle name="Текст предупреждения 63" xfId="0"/>
    <cellStyle name="Текст предупреждения 7" xfId="0"/>
    <cellStyle name="Текст предупреждения 8" xfId="0"/>
    <cellStyle name="Текст предупреждения 9" xfId="0"/>
    <cellStyle name="Финансовый 2" xfId="0"/>
    <cellStyle name="Финансовый 2 2" xfId="0"/>
    <cellStyle name="Финансовый 2 2 2" xfId="0"/>
    <cellStyle name="Финансовый 2 3" xfId="0"/>
    <cellStyle name="Финансовый 3" xfId="0"/>
    <cellStyle name="Финансовый 4" xfId="0"/>
    <cellStyle name="Финансовый 4 2" xfId="0"/>
    <cellStyle name="Финансовый 4 2 2" xfId="0"/>
    <cellStyle name="Финансовый 4 3" xfId="0"/>
    <cellStyle name="Финансовый 5" xfId="0"/>
    <cellStyle name="Финансовый 6" xfId="0"/>
    <cellStyle name="Хороший 10" xfId="0"/>
    <cellStyle name="Хороший 11" xfId="0"/>
    <cellStyle name="Хороший 12" xfId="0"/>
    <cellStyle name="Хороший 13" xfId="0"/>
    <cellStyle name="Хороший 14" xfId="0"/>
    <cellStyle name="Хороший 15" xfId="0"/>
    <cellStyle name="Хороший 16" xfId="0"/>
    <cellStyle name="Хороший 17" xfId="0"/>
    <cellStyle name="Хороший 18" xfId="0"/>
    <cellStyle name="Хороший 19" xfId="0"/>
    <cellStyle name="Хороший 2" xfId="0"/>
    <cellStyle name="Хороший 20" xfId="0"/>
    <cellStyle name="Хороший 21" xfId="0"/>
    <cellStyle name="Хороший 22" xfId="0"/>
    <cellStyle name="Хороший 23" xfId="0"/>
    <cellStyle name="Хороший 24" xfId="0"/>
    <cellStyle name="Хороший 25" xfId="0"/>
    <cellStyle name="Хороший 26" xfId="0"/>
    <cellStyle name="Хороший 27" xfId="0"/>
    <cellStyle name="Хороший 28" xfId="0"/>
    <cellStyle name="Хороший 29" xfId="0"/>
    <cellStyle name="Хороший 3" xfId="0"/>
    <cellStyle name="Хороший 30" xfId="0"/>
    <cellStyle name="Хороший 31" xfId="0"/>
    <cellStyle name="Хороший 32" xfId="0"/>
    <cellStyle name="Хороший 33" xfId="0"/>
    <cellStyle name="Хороший 34" xfId="0"/>
    <cellStyle name="Хороший 35" xfId="0"/>
    <cellStyle name="Хороший 36" xfId="0"/>
    <cellStyle name="Хороший 37" xfId="0"/>
    <cellStyle name="Хороший 38" xfId="0"/>
    <cellStyle name="Хороший 39" xfId="0"/>
    <cellStyle name="Хороший 4" xfId="0"/>
    <cellStyle name="Хороший 40" xfId="0"/>
    <cellStyle name="Хороший 41" xfId="0"/>
    <cellStyle name="Хороший 42" xfId="0"/>
    <cellStyle name="Хороший 43" xfId="0"/>
    <cellStyle name="Хороший 44" xfId="0"/>
    <cellStyle name="Хороший 45" xfId="0"/>
    <cellStyle name="Хороший 46" xfId="0"/>
    <cellStyle name="Хороший 47" xfId="0"/>
    <cellStyle name="Хороший 48" xfId="0"/>
    <cellStyle name="Хороший 49" xfId="0"/>
    <cellStyle name="Хороший 5" xfId="0"/>
    <cellStyle name="Хороший 50" xfId="0"/>
    <cellStyle name="Хороший 51" xfId="0"/>
    <cellStyle name="Хороший 52" xfId="0"/>
    <cellStyle name="Хороший 53" xfId="0"/>
    <cellStyle name="Хороший 54" xfId="0"/>
    <cellStyle name="Хороший 55" xfId="0"/>
    <cellStyle name="Хороший 56" xfId="0"/>
    <cellStyle name="Хороший 57" xfId="0"/>
    <cellStyle name="Хороший 58" xfId="0"/>
    <cellStyle name="Хороший 59" xfId="0"/>
    <cellStyle name="Хороший 6" xfId="0"/>
    <cellStyle name="Хороший 60" xfId="0"/>
    <cellStyle name="Хороший 61" xfId="0"/>
    <cellStyle name="Хороший 62" xfId="0"/>
    <cellStyle name="Хороший 63" xfId="0"/>
    <cellStyle name="Хороший 7" xfId="0"/>
    <cellStyle name="Хороший 8" xfId="0"/>
    <cellStyle name="Хороший 9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EF4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29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75" workbookViewId="0">
      <selection pane="topLeft" activeCell="M12" activeCellId="0" sqref="M12"/>
    </sheetView>
  </sheetViews>
  <sheetFormatPr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81.01"/>
    <col collapsed="false" customWidth="true" hidden="false" outlineLevel="0" max="3" min="3" style="1" width="13.86"/>
    <col collapsed="false" customWidth="true" hidden="false" outlineLevel="0" max="4" min="4" style="2" width="24"/>
    <col collapsed="false" customWidth="true" hidden="false" outlineLevel="0" max="6" min="5" style="3" width="24"/>
    <col collapsed="false" customWidth="true" hidden="false" outlineLevel="0" max="7" min="7" style="4" width="24"/>
    <col collapsed="false" customWidth="true" hidden="false" outlineLevel="0" max="1025" min="8" style="1" width="10.29"/>
  </cols>
  <sheetData>
    <row r="1" customFormat="false" ht="13.8" hidden="false" customHeight="true" outlineLevel="0" collapsed="false">
      <c r="C1" s="5" t="s">
        <v>0</v>
      </c>
      <c r="D1" s="5"/>
      <c r="E1" s="5"/>
      <c r="F1" s="5"/>
      <c r="G1" s="5"/>
    </row>
    <row r="2" customFormat="false" ht="15" hidden="false" customHeight="false" outlineLevel="0" collapsed="false">
      <c r="C2" s="5"/>
      <c r="D2" s="5"/>
      <c r="E2" s="5"/>
      <c r="F2" s="5"/>
      <c r="G2" s="5"/>
    </row>
    <row r="3" customFormat="false" ht="15" hidden="false" customHeight="false" outlineLevel="0" collapsed="false">
      <c r="C3" s="5"/>
      <c r="D3" s="5"/>
      <c r="E3" s="5"/>
      <c r="F3" s="5"/>
      <c r="G3" s="5"/>
    </row>
    <row r="4" customFormat="false" ht="15" hidden="false" customHeight="false" outlineLevel="0" collapsed="false">
      <c r="C4" s="5"/>
      <c r="D4" s="5"/>
      <c r="E4" s="5"/>
      <c r="F4" s="5"/>
      <c r="G4" s="5"/>
    </row>
    <row r="5" customFormat="false" ht="21" hidden="false" customHeight="false" outlineLevel="0" collapsed="false">
      <c r="A5" s="6"/>
      <c r="B5" s="7"/>
      <c r="C5" s="5"/>
      <c r="D5" s="5"/>
      <c r="E5" s="5"/>
      <c r="F5" s="5"/>
      <c r="G5" s="5"/>
    </row>
    <row r="6" s="4" customFormat="true" ht="18.75" hidden="false" customHeight="false" outlineLevel="0" collapsed="false">
      <c r="A6" s="8"/>
      <c r="B6" s="9" t="s">
        <v>1</v>
      </c>
      <c r="C6" s="9"/>
      <c r="D6" s="9"/>
      <c r="E6" s="9"/>
      <c r="F6" s="9"/>
      <c r="G6" s="9"/>
    </row>
    <row r="7" s="4" customFormat="true" ht="18.75" hidden="false" customHeight="false" outlineLevel="0" collapsed="false">
      <c r="A7" s="8"/>
      <c r="B7" s="9" t="s">
        <v>2</v>
      </c>
      <c r="C7" s="9"/>
      <c r="D7" s="9"/>
      <c r="E7" s="9"/>
      <c r="F7" s="9"/>
      <c r="G7" s="9"/>
    </row>
    <row r="8" s="4" customFormat="true" ht="20.25" hidden="false" customHeight="false" outlineLevel="0" collapsed="false">
      <c r="A8" s="8"/>
      <c r="B8" s="10" t="s">
        <v>3</v>
      </c>
      <c r="C8" s="10"/>
      <c r="D8" s="10"/>
      <c r="E8" s="10"/>
      <c r="F8" s="10"/>
      <c r="G8" s="10"/>
    </row>
    <row r="9" s="4" customFormat="true" ht="21" hidden="false" customHeight="true" outlineLevel="0" collapsed="false">
      <c r="A9" s="8"/>
      <c r="B9" s="10" t="s">
        <v>4</v>
      </c>
      <c r="C9" s="10"/>
      <c r="D9" s="10"/>
      <c r="E9" s="10"/>
      <c r="F9" s="10"/>
      <c r="G9" s="10"/>
    </row>
    <row r="10" s="4" customFormat="true" ht="28.5" hidden="false" customHeight="true" outlineLevel="0" collapsed="false">
      <c r="A10" s="8"/>
      <c r="B10" s="9" t="s">
        <v>5</v>
      </c>
      <c r="C10" s="9"/>
      <c r="D10" s="9"/>
      <c r="E10" s="9"/>
      <c r="F10" s="9"/>
      <c r="G10" s="9"/>
    </row>
    <row r="11" s="4" customFormat="true" ht="15" hidden="false" customHeight="false" outlineLevel="0" collapsed="false">
      <c r="A11" s="6"/>
      <c r="B11" s="11" t="s">
        <v>6</v>
      </c>
      <c r="C11" s="12" t="n">
        <v>37415.2</v>
      </c>
      <c r="D11" s="13"/>
      <c r="E11" s="14"/>
      <c r="F11" s="14"/>
      <c r="G11" s="12"/>
    </row>
    <row r="12" s="4" customFormat="true" ht="50.25" hidden="false" customHeight="true" outlineLevel="0" collapsed="false">
      <c r="A12" s="15"/>
      <c r="B12" s="16" t="s">
        <v>7</v>
      </c>
      <c r="C12" s="16" t="s">
        <v>8</v>
      </c>
      <c r="D12" s="17" t="s">
        <v>9</v>
      </c>
      <c r="E12" s="17" t="s">
        <v>10</v>
      </c>
      <c r="F12" s="17" t="s">
        <v>11</v>
      </c>
      <c r="G12" s="17" t="s">
        <v>12</v>
      </c>
    </row>
    <row r="13" s="4" customFormat="true" ht="33.75" hidden="false" customHeight="true" outlineLevel="0" collapsed="false">
      <c r="A13" s="18" t="s">
        <v>13</v>
      </c>
      <c r="B13" s="19" t="s">
        <v>14</v>
      </c>
      <c r="C13" s="18"/>
      <c r="D13" s="20" t="n">
        <f aca="false">SUM(D14:D29)</f>
        <v>45.502</v>
      </c>
      <c r="E13" s="20" t="n">
        <f aca="false">SUM(E14:E29)</f>
        <v>47.04248</v>
      </c>
      <c r="F13" s="20" t="n">
        <f aca="false">E13-D13</f>
        <v>1.54048</v>
      </c>
      <c r="G13" s="20" t="n">
        <f aca="false">E13/D13*100-100</f>
        <v>3.38552151553777</v>
      </c>
    </row>
    <row r="14" s="4" customFormat="true" ht="43.9" hidden="false" customHeight="true" outlineLevel="0" collapsed="false">
      <c r="A14" s="21"/>
      <c r="B14" s="22" t="s">
        <v>15</v>
      </c>
      <c r="C14" s="23" t="s">
        <v>16</v>
      </c>
      <c r="D14" s="24" t="n">
        <v>5.53</v>
      </c>
      <c r="E14" s="24" t="n">
        <v>5.72</v>
      </c>
      <c r="F14" s="24" t="n">
        <f aca="false">E14-D14</f>
        <v>0.19</v>
      </c>
      <c r="G14" s="25" t="n">
        <f aca="false">E14/D14*100-100</f>
        <v>3.43580470162748</v>
      </c>
      <c r="I14" s="26"/>
    </row>
    <row r="15" customFormat="false" ht="43.9" hidden="false" customHeight="true" outlineLevel="0" collapsed="false">
      <c r="A15" s="27"/>
      <c r="B15" s="22" t="s">
        <v>17</v>
      </c>
      <c r="C15" s="23" t="s">
        <v>16</v>
      </c>
      <c r="D15" s="28" t="n">
        <v>6.31</v>
      </c>
      <c r="E15" s="28" t="n">
        <v>6.33</v>
      </c>
      <c r="F15" s="28" t="n">
        <f aca="false">E15-D15</f>
        <v>0.0200000000000005</v>
      </c>
      <c r="G15" s="25" t="n">
        <f aca="false">E15/D15*100-100</f>
        <v>0.316957210776565</v>
      </c>
      <c r="I15" s="26"/>
    </row>
    <row r="16" customFormat="false" ht="43.9" hidden="false" customHeight="true" outlineLevel="0" collapsed="false">
      <c r="A16" s="29"/>
      <c r="B16" s="22" t="s">
        <v>18</v>
      </c>
      <c r="C16" s="23" t="s">
        <v>16</v>
      </c>
      <c r="D16" s="30" t="n">
        <v>2.95</v>
      </c>
      <c r="E16" s="30" t="n">
        <f aca="false">D16*1.06</f>
        <v>3.127</v>
      </c>
      <c r="F16" s="30" t="n">
        <f aca="false">E16-D16</f>
        <v>0.177</v>
      </c>
      <c r="G16" s="25" t="n">
        <f aca="false">E16/D16*100-100</f>
        <v>6</v>
      </c>
      <c r="I16" s="26"/>
    </row>
    <row r="17" customFormat="false" ht="43.9" hidden="false" customHeight="true" outlineLevel="0" collapsed="false">
      <c r="A17" s="29"/>
      <c r="B17" s="22" t="s">
        <v>19</v>
      </c>
      <c r="C17" s="23" t="s">
        <v>16</v>
      </c>
      <c r="D17" s="28" t="n">
        <v>4.032</v>
      </c>
      <c r="E17" s="28" t="n">
        <f aca="false">D17*1.04</f>
        <v>4.19328</v>
      </c>
      <c r="F17" s="28" t="n">
        <f aca="false">E17-D17</f>
        <v>0.161280000000001</v>
      </c>
      <c r="G17" s="25" t="n">
        <f aca="false">E17/D17*100-100</f>
        <v>4</v>
      </c>
      <c r="I17" s="26"/>
    </row>
    <row r="18" customFormat="false" ht="43.9" hidden="false" customHeight="true" outlineLevel="0" collapsed="false">
      <c r="A18" s="29"/>
      <c r="B18" s="22" t="s">
        <v>20</v>
      </c>
      <c r="C18" s="23" t="s">
        <v>16</v>
      </c>
      <c r="D18" s="28" t="n">
        <v>2.85</v>
      </c>
      <c r="E18" s="28" t="n">
        <f aca="false">D18*1.06</f>
        <v>3.021</v>
      </c>
      <c r="F18" s="28" t="n">
        <f aca="false">E18-D18</f>
        <v>0.171</v>
      </c>
      <c r="G18" s="25" t="n">
        <f aca="false">E18/D18*100-100</f>
        <v>6</v>
      </c>
      <c r="I18" s="26"/>
    </row>
    <row r="19" customFormat="false" ht="43.9" hidden="false" customHeight="true" outlineLevel="0" collapsed="false">
      <c r="A19" s="29"/>
      <c r="B19" s="31" t="s">
        <v>21</v>
      </c>
      <c r="C19" s="32" t="s">
        <v>16</v>
      </c>
      <c r="D19" s="24" t="n">
        <v>0.57</v>
      </c>
      <c r="E19" s="24" t="n">
        <f aca="false">D19*1.04</f>
        <v>0.5928</v>
      </c>
      <c r="F19" s="24" t="n">
        <f aca="false">E19-D19</f>
        <v>0.0228</v>
      </c>
      <c r="G19" s="25" t="n">
        <f aca="false">E19/D19*100-100</f>
        <v>4</v>
      </c>
      <c r="I19" s="26"/>
    </row>
    <row r="20" s="4" customFormat="true" ht="43.9" hidden="false" customHeight="true" outlineLevel="0" collapsed="false">
      <c r="A20" s="29"/>
      <c r="B20" s="31" t="s">
        <v>22</v>
      </c>
      <c r="C20" s="32" t="s">
        <v>16</v>
      </c>
      <c r="D20" s="24" t="n">
        <v>0.34</v>
      </c>
      <c r="E20" s="24" t="n">
        <v>0.34</v>
      </c>
      <c r="F20" s="24" t="n">
        <f aca="false">E20-D20</f>
        <v>0</v>
      </c>
      <c r="G20" s="25" t="n">
        <f aca="false">E20/D20*100-100</f>
        <v>0</v>
      </c>
      <c r="I20" s="26"/>
    </row>
    <row r="21" customFormat="false" ht="43.9" hidden="false" customHeight="true" outlineLevel="0" collapsed="false">
      <c r="A21" s="29"/>
      <c r="B21" s="31" t="s">
        <v>23</v>
      </c>
      <c r="C21" s="32" t="s">
        <v>16</v>
      </c>
      <c r="D21" s="24" t="n">
        <v>0.44</v>
      </c>
      <c r="E21" s="24" t="n">
        <f aca="false">D21*1.04</f>
        <v>0.4576</v>
      </c>
      <c r="F21" s="24" t="n">
        <f aca="false">E21-D21</f>
        <v>0.0176</v>
      </c>
      <c r="G21" s="25" t="n">
        <f aca="false">E21/D21*100-100</f>
        <v>4</v>
      </c>
      <c r="I21" s="26"/>
    </row>
    <row r="22" customFormat="false" ht="43.9" hidden="false" customHeight="true" outlineLevel="0" collapsed="false">
      <c r="A22" s="29"/>
      <c r="B22" s="22" t="s">
        <v>24</v>
      </c>
      <c r="C22" s="23" t="s">
        <v>16</v>
      </c>
      <c r="D22" s="24" t="n">
        <v>0.67</v>
      </c>
      <c r="E22" s="24" t="n">
        <v>0.67</v>
      </c>
      <c r="F22" s="24" t="n">
        <f aca="false">E22-D22</f>
        <v>0</v>
      </c>
      <c r="G22" s="25" t="n">
        <f aca="false">E22/D22*100-100</f>
        <v>0</v>
      </c>
      <c r="I22" s="26"/>
    </row>
    <row r="23" customFormat="false" ht="43.9" hidden="false" customHeight="true" outlineLevel="0" collapsed="false">
      <c r="A23" s="29"/>
      <c r="B23" s="31" t="s">
        <v>25</v>
      </c>
      <c r="C23" s="32" t="s">
        <v>16</v>
      </c>
      <c r="D23" s="24" t="n">
        <v>1.59</v>
      </c>
      <c r="E23" s="24" t="n">
        <f aca="false">D23*1.04</f>
        <v>1.6536</v>
      </c>
      <c r="F23" s="24" t="n">
        <f aca="false">E23-D23</f>
        <v>0.0636000000000001</v>
      </c>
      <c r="G23" s="25" t="n">
        <f aca="false">E23/D23*100-100</f>
        <v>4</v>
      </c>
      <c r="I23" s="26"/>
    </row>
    <row r="24" customFormat="false" ht="43.9" hidden="false" customHeight="true" outlineLevel="0" collapsed="false">
      <c r="A24" s="29"/>
      <c r="B24" s="31" t="s">
        <v>26</v>
      </c>
      <c r="C24" s="32" t="s">
        <v>16</v>
      </c>
      <c r="D24" s="24" t="n">
        <v>5.02</v>
      </c>
      <c r="E24" s="24" t="n">
        <v>5.13</v>
      </c>
      <c r="F24" s="24" t="n">
        <f aca="false">E24-D24</f>
        <v>0.11</v>
      </c>
      <c r="G24" s="25" t="n">
        <f aca="false">E24/D24*100-100</f>
        <v>2.19123505976096</v>
      </c>
      <c r="I24" s="26"/>
    </row>
    <row r="25" customFormat="false" ht="43.9" hidden="false" customHeight="true" outlineLevel="0" collapsed="false">
      <c r="A25" s="29"/>
      <c r="B25" s="31" t="s">
        <v>27</v>
      </c>
      <c r="C25" s="32" t="s">
        <v>16</v>
      </c>
      <c r="D25" s="24" t="n">
        <v>5</v>
      </c>
      <c r="E25" s="24" t="n">
        <f aca="false">D25*1.04</f>
        <v>5.2</v>
      </c>
      <c r="F25" s="24" t="n">
        <f aca="false">E25-D25</f>
        <v>0.2</v>
      </c>
      <c r="G25" s="25" t="n">
        <f aca="false">E25/D25*100-100</f>
        <v>4</v>
      </c>
      <c r="I25" s="26"/>
    </row>
    <row r="26" customFormat="false" ht="43.9" hidden="false" customHeight="true" outlineLevel="0" collapsed="false">
      <c r="A26" s="29"/>
      <c r="B26" s="31" t="s">
        <v>28</v>
      </c>
      <c r="C26" s="32" t="s">
        <v>16</v>
      </c>
      <c r="D26" s="24" t="n">
        <v>0.45</v>
      </c>
      <c r="E26" s="24" t="n">
        <f aca="false">D26*1.04</f>
        <v>0.468</v>
      </c>
      <c r="F26" s="24" t="n">
        <f aca="false">E26-D26</f>
        <v>0.018</v>
      </c>
      <c r="G26" s="25" t="n">
        <f aca="false">E26/D26*100-100</f>
        <v>4</v>
      </c>
      <c r="I26" s="26"/>
    </row>
    <row r="27" customFormat="false" ht="43.9" hidden="false" customHeight="true" outlineLevel="0" collapsed="false">
      <c r="A27" s="29"/>
      <c r="B27" s="22" t="s">
        <v>29</v>
      </c>
      <c r="C27" s="23" t="s">
        <v>16</v>
      </c>
      <c r="D27" s="28" t="n">
        <v>4.84</v>
      </c>
      <c r="E27" s="28" t="n">
        <f aca="false">D27*1.04</f>
        <v>5.0336</v>
      </c>
      <c r="F27" s="28" t="n">
        <f aca="false">E27-D27</f>
        <v>0.1936</v>
      </c>
      <c r="G27" s="25" t="n">
        <f aca="false">E27/D27*100-100</f>
        <v>4</v>
      </c>
      <c r="I27" s="26"/>
    </row>
    <row r="28" customFormat="false" ht="43.9" hidden="false" customHeight="true" outlineLevel="0" collapsed="false">
      <c r="A28" s="29"/>
      <c r="B28" s="22" t="s">
        <v>30</v>
      </c>
      <c r="C28" s="23" t="s">
        <v>16</v>
      </c>
      <c r="D28" s="28" t="n">
        <v>4.89</v>
      </c>
      <c r="E28" s="28" t="n">
        <f aca="false">D28*1.04</f>
        <v>5.0856</v>
      </c>
      <c r="F28" s="28" t="n">
        <f aca="false">E28-D28</f>
        <v>0.1956</v>
      </c>
      <c r="G28" s="25" t="n">
        <f aca="false">E28/D28*100-100</f>
        <v>4</v>
      </c>
      <c r="I28" s="26"/>
    </row>
    <row r="29" customFormat="false" ht="43.9" hidden="false" customHeight="true" outlineLevel="0" collapsed="false">
      <c r="A29" s="29"/>
      <c r="B29" s="31" t="s">
        <v>31</v>
      </c>
      <c r="C29" s="32" t="s">
        <v>16</v>
      </c>
      <c r="D29" s="24" t="n">
        <v>0.02</v>
      </c>
      <c r="E29" s="24" t="n">
        <v>0.02</v>
      </c>
      <c r="F29" s="24" t="n">
        <f aca="false">E29-D29</f>
        <v>0</v>
      </c>
      <c r="G29" s="25" t="n">
        <f aca="false">E29/D29*100-100</f>
        <v>0</v>
      </c>
      <c r="I29" s="26"/>
    </row>
  </sheetData>
  <mergeCells count="6">
    <mergeCell ref="C1:G5"/>
    <mergeCell ref="B6:G6"/>
    <mergeCell ref="B7:G7"/>
    <mergeCell ref="B8:G8"/>
    <mergeCell ref="B9:G9"/>
    <mergeCell ref="B10:G10"/>
  </mergeCells>
  <printOptions headings="false" gridLines="false" gridLinesSet="true" horizontalCentered="false" verticalCentered="false"/>
  <pageMargins left="0.708333333333333" right="0.196527777777778" top="0.354166666666667" bottom="0.1965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27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75" workbookViewId="0">
      <selection pane="topLeft" activeCell="C1" activeCellId="0" sqref="C1"/>
    </sheetView>
  </sheetViews>
  <sheetFormatPr defaultRowHeight="15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1" width="79.57"/>
    <col collapsed="false" customWidth="true" hidden="false" outlineLevel="0" max="3" min="3" style="1" width="16.57"/>
    <col collapsed="false" customWidth="true" hidden="false" outlineLevel="0" max="4" min="4" style="2" width="22.57"/>
    <col collapsed="false" customWidth="true" hidden="false" outlineLevel="0" max="6" min="5" style="3" width="22.57"/>
    <col collapsed="false" customWidth="true" hidden="false" outlineLevel="0" max="7" min="7" style="33" width="22.57"/>
    <col collapsed="false" customWidth="true" hidden="false" outlineLevel="0" max="1025" min="8" style="1" width="10.29"/>
  </cols>
  <sheetData>
    <row r="1" customFormat="false" ht="13.8" hidden="false" customHeight="true" outlineLevel="0" collapsed="false">
      <c r="C1" s="5" t="s">
        <v>32</v>
      </c>
      <c r="D1" s="5"/>
      <c r="E1" s="5"/>
      <c r="F1" s="5"/>
      <c r="G1" s="5"/>
    </row>
    <row r="2" customFormat="false" ht="15" hidden="false" customHeight="false" outlineLevel="0" collapsed="false">
      <c r="C2" s="5"/>
      <c r="D2" s="5"/>
      <c r="E2" s="5"/>
      <c r="F2" s="5"/>
      <c r="G2" s="5"/>
    </row>
    <row r="3" customFormat="false" ht="15" hidden="false" customHeight="false" outlineLevel="0" collapsed="false">
      <c r="C3" s="5"/>
      <c r="D3" s="5"/>
      <c r="E3" s="5"/>
      <c r="F3" s="5"/>
      <c r="G3" s="5"/>
    </row>
    <row r="4" customFormat="false" ht="15" hidden="false" customHeight="false" outlineLevel="0" collapsed="false">
      <c r="C4" s="5"/>
      <c r="D4" s="5"/>
      <c r="E4" s="5"/>
      <c r="F4" s="5"/>
      <c r="G4" s="5"/>
    </row>
    <row r="5" customFormat="false" ht="18" hidden="false" customHeight="true" outlineLevel="0" collapsed="false">
      <c r="C5" s="5"/>
      <c r="D5" s="5"/>
      <c r="E5" s="5"/>
      <c r="F5" s="5"/>
      <c r="G5" s="5"/>
    </row>
    <row r="6" customFormat="false" ht="1.5" hidden="false" customHeight="true" outlineLevel="0" collapsed="false"/>
    <row r="7" customFormat="false" ht="9" hidden="false" customHeight="true" outlineLevel="0" collapsed="false"/>
    <row r="8" s="4" customFormat="true" ht="18.75" hidden="false" customHeight="false" outlineLevel="0" collapsed="false">
      <c r="A8" s="34"/>
      <c r="B8" s="35" t="s">
        <v>33</v>
      </c>
      <c r="C8" s="35"/>
      <c r="D8" s="35"/>
      <c r="E8" s="35"/>
      <c r="F8" s="35"/>
      <c r="G8" s="36"/>
    </row>
    <row r="9" s="4" customFormat="true" ht="18.75" hidden="false" customHeight="false" outlineLevel="0" collapsed="false">
      <c r="A9" s="34"/>
      <c r="B9" s="9" t="s">
        <v>34</v>
      </c>
      <c r="C9" s="9"/>
      <c r="D9" s="9"/>
      <c r="E9" s="9"/>
      <c r="F9" s="9"/>
      <c r="G9" s="36"/>
    </row>
    <row r="10" s="4" customFormat="true" ht="20.25" hidden="false" customHeight="true" outlineLevel="0" collapsed="false">
      <c r="A10" s="34"/>
      <c r="B10" s="37" t="s">
        <v>35</v>
      </c>
      <c r="C10" s="37"/>
      <c r="D10" s="37"/>
      <c r="E10" s="37"/>
      <c r="F10" s="37"/>
      <c r="G10" s="36"/>
    </row>
    <row r="11" s="4" customFormat="true" ht="21" hidden="false" customHeight="false" outlineLevel="0" collapsed="false">
      <c r="A11" s="34"/>
      <c r="B11" s="37" t="s">
        <v>36</v>
      </c>
      <c r="C11" s="37"/>
      <c r="D11" s="37"/>
      <c r="E11" s="37"/>
      <c r="F11" s="37"/>
      <c r="G11" s="36"/>
    </row>
    <row r="12" s="4" customFormat="true" ht="16.5" hidden="false" customHeight="true" outlineLevel="0" collapsed="false">
      <c r="A12" s="38" t="s">
        <v>37</v>
      </c>
      <c r="B12" s="38"/>
      <c r="C12" s="38"/>
      <c r="D12" s="38"/>
      <c r="E12" s="38"/>
      <c r="F12" s="38"/>
      <c r="G12" s="38"/>
    </row>
    <row r="13" s="4" customFormat="true" ht="16.5" hidden="false" customHeight="true" outlineLevel="0" collapsed="false">
      <c r="A13" s="39"/>
      <c r="B13" s="40" t="n">
        <v>11847</v>
      </c>
      <c r="C13" s="40" t="n">
        <v>37415.2</v>
      </c>
      <c r="D13" s="40" t="n">
        <f aca="false">971</f>
        <v>971</v>
      </c>
      <c r="E13" s="41"/>
      <c r="F13" s="41"/>
      <c r="G13" s="36"/>
    </row>
    <row r="14" s="4" customFormat="true" ht="50.45" hidden="false" customHeight="true" outlineLevel="0" collapsed="false">
      <c r="A14" s="42"/>
      <c r="B14" s="17" t="s">
        <v>7</v>
      </c>
      <c r="C14" s="43" t="s">
        <v>8</v>
      </c>
      <c r="D14" s="17" t="s">
        <v>9</v>
      </c>
      <c r="E14" s="17" t="s">
        <v>10</v>
      </c>
      <c r="F14" s="17" t="s">
        <v>11</v>
      </c>
      <c r="G14" s="17" t="s">
        <v>12</v>
      </c>
    </row>
    <row r="15" s="4" customFormat="true" ht="35.25" hidden="false" customHeight="true" outlineLevel="0" collapsed="false">
      <c r="A15" s="18" t="s">
        <v>13</v>
      </c>
      <c r="B15" s="44" t="s">
        <v>38</v>
      </c>
      <c r="C15" s="45"/>
      <c r="D15" s="20" t="n">
        <f aca="false">SUM(D16:D27)</f>
        <v>37.52</v>
      </c>
      <c r="E15" s="20" t="n">
        <f aca="false">SUM(E16:E27)</f>
        <v>38.663314</v>
      </c>
      <c r="F15" s="20" t="n">
        <f aca="false">E15-D15</f>
        <v>1.143314</v>
      </c>
      <c r="G15" s="20" t="n">
        <f aca="false">E15/D15*100-100</f>
        <v>3.04721215351813</v>
      </c>
    </row>
    <row r="16" s="4" customFormat="true" ht="45.6" hidden="false" customHeight="true" outlineLevel="0" collapsed="false">
      <c r="A16" s="46"/>
      <c r="B16" s="47" t="s">
        <v>39</v>
      </c>
      <c r="C16" s="48" t="s">
        <v>16</v>
      </c>
      <c r="D16" s="25" t="n">
        <v>5.53</v>
      </c>
      <c r="E16" s="25" t="n">
        <v>5.72</v>
      </c>
      <c r="F16" s="25" t="n">
        <f aca="false">E16-D16</f>
        <v>0.19</v>
      </c>
      <c r="G16" s="25" t="n">
        <f aca="false">E16/D16*100-100</f>
        <v>3.43580470162748</v>
      </c>
      <c r="I16" s="26"/>
    </row>
    <row r="17" customFormat="false" ht="45.6" hidden="false" customHeight="true" outlineLevel="0" collapsed="false">
      <c r="A17" s="49"/>
      <c r="B17" s="50" t="s">
        <v>40</v>
      </c>
      <c r="C17" s="48" t="s">
        <v>16</v>
      </c>
      <c r="D17" s="25" t="n">
        <v>6.31</v>
      </c>
      <c r="E17" s="25" t="n">
        <v>6.33</v>
      </c>
      <c r="F17" s="25" t="n">
        <f aca="false">E17-D17</f>
        <v>0.0200000000000005</v>
      </c>
      <c r="G17" s="25" t="n">
        <f aca="false">E17/D17*100-100</f>
        <v>0.316957210776565</v>
      </c>
      <c r="I17" s="26"/>
    </row>
    <row r="18" customFormat="false" ht="45.6" hidden="false" customHeight="true" outlineLevel="0" collapsed="false">
      <c r="A18" s="46"/>
      <c r="B18" s="50" t="s">
        <v>41</v>
      </c>
      <c r="C18" s="48" t="s">
        <v>16</v>
      </c>
      <c r="D18" s="25" t="n">
        <v>2.85</v>
      </c>
      <c r="E18" s="25" t="n">
        <f aca="false">D18*1.06</f>
        <v>3.021</v>
      </c>
      <c r="F18" s="25" t="n">
        <f aca="false">E18-D18</f>
        <v>0.171</v>
      </c>
      <c r="G18" s="25" t="n">
        <f aca="false">E18/D18*100-100</f>
        <v>6</v>
      </c>
      <c r="I18" s="26"/>
    </row>
    <row r="19" s="4" customFormat="true" ht="45.6" hidden="false" customHeight="true" outlineLevel="0" collapsed="false">
      <c r="A19" s="46"/>
      <c r="B19" s="50" t="s">
        <v>42</v>
      </c>
      <c r="C19" s="48" t="s">
        <v>16</v>
      </c>
      <c r="D19" s="25" t="n">
        <v>0.57</v>
      </c>
      <c r="E19" s="25" t="n">
        <f aca="false">D19*1.04</f>
        <v>0.5928</v>
      </c>
      <c r="F19" s="25" t="n">
        <f aca="false">E19-D19</f>
        <v>0.0228</v>
      </c>
      <c r="G19" s="25" t="n">
        <f aca="false">E19/D19*100-100</f>
        <v>4</v>
      </c>
      <c r="I19" s="26"/>
    </row>
    <row r="20" s="4" customFormat="true" ht="45.6" hidden="false" customHeight="true" outlineLevel="0" collapsed="false">
      <c r="A20" s="46"/>
      <c r="B20" s="50" t="s">
        <v>43</v>
      </c>
      <c r="C20" s="48" t="s">
        <v>16</v>
      </c>
      <c r="D20" s="25" t="n">
        <v>0.34</v>
      </c>
      <c r="E20" s="25" t="n">
        <v>0.34</v>
      </c>
      <c r="F20" s="25" t="n">
        <f aca="false">E20-D20</f>
        <v>0</v>
      </c>
      <c r="G20" s="25" t="n">
        <f aca="false">E20/D20*100-100</f>
        <v>0</v>
      </c>
      <c r="I20" s="26"/>
    </row>
    <row r="21" customFormat="false" ht="45.6" hidden="false" customHeight="true" outlineLevel="0" collapsed="false">
      <c r="A21" s="46"/>
      <c r="B21" s="50" t="s">
        <v>44</v>
      </c>
      <c r="C21" s="48" t="s">
        <v>16</v>
      </c>
      <c r="D21" s="51" t="n">
        <v>0.44</v>
      </c>
      <c r="E21" s="51" t="n">
        <f aca="false">D21*1.04</f>
        <v>0.4576</v>
      </c>
      <c r="F21" s="51" t="n">
        <f aca="false">E21-D21</f>
        <v>0.0176</v>
      </c>
      <c r="G21" s="51" t="n">
        <f aca="false">E21/D21*100-100</f>
        <v>4</v>
      </c>
      <c r="I21" s="26"/>
    </row>
    <row r="22" customFormat="false" ht="45.6" hidden="false" customHeight="true" outlineLevel="0" collapsed="false">
      <c r="A22" s="46"/>
      <c r="B22" s="50" t="s">
        <v>45</v>
      </c>
      <c r="C22" s="48" t="s">
        <v>16</v>
      </c>
      <c r="D22" s="25" t="n">
        <v>0.67</v>
      </c>
      <c r="E22" s="25" t="n">
        <v>0.67</v>
      </c>
      <c r="F22" s="25" t="n">
        <f aca="false">E22-D22</f>
        <v>0</v>
      </c>
      <c r="G22" s="25" t="n">
        <f aca="false">E22/D22*100-100</f>
        <v>0</v>
      </c>
      <c r="I22" s="26"/>
    </row>
    <row r="23" customFormat="false" ht="45.6" hidden="false" customHeight="true" outlineLevel="0" collapsed="false">
      <c r="A23" s="46"/>
      <c r="B23" s="50" t="s">
        <v>46</v>
      </c>
      <c r="C23" s="48" t="s">
        <v>16</v>
      </c>
      <c r="D23" s="25" t="n">
        <v>6.06</v>
      </c>
      <c r="E23" s="25" t="n">
        <f aca="false">D23*1.0219</f>
        <v>6.192714</v>
      </c>
      <c r="F23" s="25" t="n">
        <f aca="false">E23-D23</f>
        <v>0.132714</v>
      </c>
      <c r="G23" s="25" t="n">
        <f aca="false">E23/D23*100-100</f>
        <v>2.19</v>
      </c>
      <c r="I23" s="26"/>
    </row>
    <row r="24" customFormat="false" ht="45.6" hidden="false" customHeight="true" outlineLevel="0" collapsed="false">
      <c r="A24" s="52"/>
      <c r="B24" s="50" t="s">
        <v>47</v>
      </c>
      <c r="C24" s="48" t="s">
        <v>16</v>
      </c>
      <c r="D24" s="25" t="n">
        <v>5</v>
      </c>
      <c r="E24" s="25" t="n">
        <f aca="false">D24*1.04</f>
        <v>5.2</v>
      </c>
      <c r="F24" s="25" t="n">
        <f aca="false">E24-D24</f>
        <v>0.2</v>
      </c>
      <c r="G24" s="25" t="n">
        <f aca="false">E24/D24*100-100</f>
        <v>4</v>
      </c>
      <c r="I24" s="26"/>
    </row>
    <row r="25" customFormat="false" ht="45.6" hidden="false" customHeight="true" outlineLevel="0" collapsed="false">
      <c r="A25" s="46"/>
      <c r="B25" s="50" t="s">
        <v>48</v>
      </c>
      <c r="C25" s="48" t="s">
        <v>16</v>
      </c>
      <c r="D25" s="25" t="n">
        <v>4.84</v>
      </c>
      <c r="E25" s="25" t="n">
        <f aca="false">D25*1.04</f>
        <v>5.0336</v>
      </c>
      <c r="F25" s="25" t="n">
        <f aca="false">E25-D25</f>
        <v>0.1936</v>
      </c>
      <c r="G25" s="25" t="n">
        <f aca="false">E25/D25*100-100</f>
        <v>4</v>
      </c>
      <c r="I25" s="26"/>
    </row>
    <row r="26" customFormat="false" ht="45.6" hidden="false" customHeight="true" outlineLevel="0" collapsed="false">
      <c r="A26" s="46"/>
      <c r="B26" s="50" t="s">
        <v>49</v>
      </c>
      <c r="C26" s="48" t="s">
        <v>16</v>
      </c>
      <c r="D26" s="25" t="n">
        <v>4.89</v>
      </c>
      <c r="E26" s="25" t="n">
        <f aca="false">D26*1.04</f>
        <v>5.0856</v>
      </c>
      <c r="F26" s="25" t="n">
        <f aca="false">E26-D26</f>
        <v>0.1956</v>
      </c>
      <c r="G26" s="25" t="n">
        <f aca="false">E26/D26*100-100</f>
        <v>4</v>
      </c>
      <c r="I26" s="26"/>
    </row>
    <row r="27" customFormat="false" ht="45.6" hidden="false" customHeight="true" outlineLevel="0" collapsed="false">
      <c r="A27" s="46"/>
      <c r="B27" s="50" t="s">
        <v>50</v>
      </c>
      <c r="C27" s="48" t="s">
        <v>16</v>
      </c>
      <c r="D27" s="25" t="n">
        <v>0.02</v>
      </c>
      <c r="E27" s="25" t="n">
        <v>0.02</v>
      </c>
      <c r="F27" s="25" t="n">
        <f aca="false">E27-D27</f>
        <v>0</v>
      </c>
      <c r="G27" s="25" t="n">
        <f aca="false">E27/D27*100-100</f>
        <v>0</v>
      </c>
      <c r="I27" s="26"/>
    </row>
  </sheetData>
  <mergeCells count="6">
    <mergeCell ref="C1:G5"/>
    <mergeCell ref="B8:F8"/>
    <mergeCell ref="B9:F9"/>
    <mergeCell ref="B10:F10"/>
    <mergeCell ref="B11:F11"/>
    <mergeCell ref="A12:G12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H2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1" activeCellId="0" sqref="C1"/>
    </sheetView>
  </sheetViews>
  <sheetFormatPr defaultRowHeight="12.7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66.29"/>
    <col collapsed="false" customWidth="true" hidden="false" outlineLevel="0" max="3" min="3" style="0" width="17.29"/>
    <col collapsed="false" customWidth="true" hidden="false" outlineLevel="0" max="4" min="4" style="53" width="21.29"/>
    <col collapsed="false" customWidth="true" hidden="false" outlineLevel="0" max="7" min="5" style="0" width="21.29"/>
    <col collapsed="false" customWidth="true" hidden="false" outlineLevel="0" max="8" min="8" style="0" width="6.86"/>
    <col collapsed="false" customWidth="true" hidden="false" outlineLevel="0" max="1025" min="9" style="0" width="8.67"/>
  </cols>
  <sheetData>
    <row r="1" customFormat="false" ht="12.8" hidden="false" customHeight="true" outlineLevel="0" collapsed="false">
      <c r="C1" s="54" t="s">
        <v>51</v>
      </c>
      <c r="D1" s="54"/>
      <c r="E1" s="54"/>
      <c r="F1" s="54"/>
      <c r="G1" s="54"/>
    </row>
    <row r="2" customFormat="false" ht="12.75" hidden="false" customHeight="false" outlineLevel="0" collapsed="false">
      <c r="C2" s="54"/>
      <c r="D2" s="54"/>
      <c r="E2" s="54"/>
      <c r="F2" s="54"/>
      <c r="G2" s="54"/>
    </row>
    <row r="3" customFormat="false" ht="12.75" hidden="false" customHeight="false" outlineLevel="0" collapsed="false">
      <c r="C3" s="54"/>
      <c r="D3" s="54"/>
      <c r="E3" s="54"/>
      <c r="F3" s="54"/>
      <c r="G3" s="54"/>
    </row>
    <row r="4" customFormat="false" ht="12.75" hidden="false" customHeight="false" outlineLevel="0" collapsed="false">
      <c r="C4" s="54"/>
      <c r="D4" s="54"/>
      <c r="E4" s="54"/>
      <c r="F4" s="54"/>
      <c r="G4" s="54"/>
    </row>
    <row r="5" customFormat="false" ht="12.75" hidden="false" customHeight="false" outlineLevel="0" collapsed="false">
      <c r="C5" s="54"/>
      <c r="D5" s="54"/>
      <c r="E5" s="54"/>
      <c r="F5" s="54"/>
      <c r="G5" s="54"/>
    </row>
    <row r="6" s="58" customFormat="true" ht="18.75" hidden="false" customHeight="false" outlineLevel="0" collapsed="false">
      <c r="A6" s="55"/>
      <c r="B6" s="55"/>
      <c r="C6" s="56"/>
      <c r="D6" s="56"/>
      <c r="E6" s="56"/>
      <c r="F6" s="56"/>
      <c r="G6" s="56"/>
      <c r="H6" s="57"/>
    </row>
    <row r="7" s="58" customFormat="true" ht="18" hidden="false" customHeight="true" outlineLevel="0" collapsed="false">
      <c r="B7" s="9" t="s">
        <v>1</v>
      </c>
      <c r="C7" s="9"/>
      <c r="D7" s="9"/>
      <c r="E7" s="9"/>
      <c r="F7" s="9"/>
      <c r="G7" s="9"/>
    </row>
    <row r="8" s="58" customFormat="true" ht="14.25" hidden="false" customHeight="true" outlineLevel="0" collapsed="false">
      <c r="B8" s="9" t="s">
        <v>52</v>
      </c>
      <c r="C8" s="9"/>
      <c r="D8" s="9"/>
      <c r="E8" s="9"/>
      <c r="F8" s="9"/>
      <c r="G8" s="9"/>
    </row>
    <row r="9" s="59" customFormat="true" ht="18.6" hidden="false" customHeight="true" outlineLevel="0" collapsed="false">
      <c r="B9" s="60" t="s">
        <v>3</v>
      </c>
      <c r="C9" s="60"/>
      <c r="D9" s="60"/>
      <c r="E9" s="60"/>
      <c r="F9" s="60"/>
      <c r="G9" s="60"/>
    </row>
    <row r="10" s="59" customFormat="true" ht="18" hidden="false" customHeight="true" outlineLevel="0" collapsed="false">
      <c r="B10" s="60" t="s">
        <v>4</v>
      </c>
      <c r="C10" s="60"/>
      <c r="D10" s="60"/>
      <c r="E10" s="60"/>
      <c r="F10" s="60"/>
      <c r="G10" s="60"/>
    </row>
    <row r="11" s="59" customFormat="true" ht="21" hidden="false" customHeight="true" outlineLevel="0" collapsed="false">
      <c r="A11" s="60" t="s">
        <v>53</v>
      </c>
      <c r="B11" s="60"/>
      <c r="C11" s="60"/>
      <c r="D11" s="60"/>
      <c r="E11" s="60"/>
      <c r="F11" s="60"/>
      <c r="G11" s="60"/>
    </row>
    <row r="12" customFormat="false" ht="12.75" hidden="false" customHeight="false" outlineLevel="0" collapsed="false">
      <c r="A12" s="61"/>
      <c r="B12" s="62" t="s">
        <v>54</v>
      </c>
      <c r="C12" s="63"/>
      <c r="D12" s="64"/>
      <c r="E12" s="65"/>
      <c r="F12" s="65"/>
    </row>
    <row r="13" customFormat="false" ht="36" hidden="false" customHeight="true" outlineLevel="0" collapsed="false">
      <c r="A13" s="66"/>
      <c r="B13" s="17" t="s">
        <v>55</v>
      </c>
      <c r="C13" s="17" t="s">
        <v>56</v>
      </c>
      <c r="D13" s="17" t="s">
        <v>9</v>
      </c>
      <c r="E13" s="17" t="s">
        <v>10</v>
      </c>
      <c r="F13" s="17" t="s">
        <v>11</v>
      </c>
      <c r="G13" s="17" t="s">
        <v>12</v>
      </c>
    </row>
    <row r="14" customFormat="false" ht="34.9" hidden="false" customHeight="true" outlineLevel="0" collapsed="false">
      <c r="A14" s="67" t="s">
        <v>13</v>
      </c>
      <c r="B14" s="68" t="s">
        <v>57</v>
      </c>
      <c r="C14" s="69"/>
      <c r="D14" s="70" t="n">
        <f aca="false">SUM(D15:D26)</f>
        <v>41.31</v>
      </c>
      <c r="E14" s="70" t="n">
        <f aca="false">SUM(E15:E26)</f>
        <v>42.81094</v>
      </c>
      <c r="F14" s="70" t="n">
        <f aca="false">E14-D14</f>
        <v>1.50094000000001</v>
      </c>
      <c r="G14" s="70" t="n">
        <f aca="false">E14/D14*100-100</f>
        <v>3.6333575405471</v>
      </c>
    </row>
    <row r="15" customFormat="false" ht="33.75" hidden="false" customHeight="true" outlineLevel="0" collapsed="false">
      <c r="A15" s="71"/>
      <c r="B15" s="72" t="s">
        <v>58</v>
      </c>
      <c r="C15" s="48" t="s">
        <v>16</v>
      </c>
      <c r="D15" s="73" t="n">
        <v>5.53</v>
      </c>
      <c r="E15" s="73" t="n">
        <v>5.72</v>
      </c>
      <c r="F15" s="73" t="n">
        <f aca="false">E15-D15</f>
        <v>0.19</v>
      </c>
      <c r="G15" s="74" t="n">
        <f aca="false">E15/D15*100-100</f>
        <v>3.43580470162748</v>
      </c>
    </row>
    <row r="16" customFormat="false" ht="32.25" hidden="false" customHeight="true" outlineLevel="0" collapsed="false">
      <c r="A16" s="71"/>
      <c r="B16" s="72" t="s">
        <v>59</v>
      </c>
      <c r="C16" s="48" t="s">
        <v>16</v>
      </c>
      <c r="D16" s="73" t="n">
        <v>6.31</v>
      </c>
      <c r="E16" s="73" t="n">
        <v>6.33</v>
      </c>
      <c r="F16" s="73" t="n">
        <f aca="false">E16-D16</f>
        <v>0.0200000000000005</v>
      </c>
      <c r="G16" s="74" t="n">
        <f aca="false">E16/D16*100-100</f>
        <v>0.316957210776565</v>
      </c>
    </row>
    <row r="17" customFormat="false" ht="33" hidden="false" customHeight="true" outlineLevel="0" collapsed="false">
      <c r="A17" s="71"/>
      <c r="B17" s="75" t="s">
        <v>60</v>
      </c>
      <c r="C17" s="48" t="s">
        <v>16</v>
      </c>
      <c r="D17" s="73" t="n">
        <v>8.17</v>
      </c>
      <c r="E17" s="73" t="n">
        <f aca="false">D17*1.06</f>
        <v>8.6602</v>
      </c>
      <c r="F17" s="73" t="n">
        <f aca="false">E17-D17</f>
        <v>0.4902</v>
      </c>
      <c r="G17" s="74" t="n">
        <f aca="false">E17/D17*100-100</f>
        <v>6</v>
      </c>
    </row>
    <row r="18" customFormat="false" ht="32.25" hidden="false" customHeight="true" outlineLevel="0" collapsed="false">
      <c r="A18" s="71"/>
      <c r="B18" s="75" t="s">
        <v>61</v>
      </c>
      <c r="C18" s="48" t="s">
        <v>16</v>
      </c>
      <c r="D18" s="73" t="n">
        <v>0.69</v>
      </c>
      <c r="E18" s="73" t="n">
        <f aca="false">D18*1.04</f>
        <v>0.7176</v>
      </c>
      <c r="F18" s="73" t="n">
        <f aca="false">E18-D18</f>
        <v>0.0276000000000001</v>
      </c>
      <c r="G18" s="74" t="n">
        <f aca="false">E18/D18*100-100</f>
        <v>4</v>
      </c>
    </row>
    <row r="19" customFormat="false" ht="36.75" hidden="false" customHeight="true" outlineLevel="0" collapsed="false">
      <c r="A19" s="71"/>
      <c r="B19" s="75" t="s">
        <v>62</v>
      </c>
      <c r="C19" s="48" t="s">
        <v>16</v>
      </c>
      <c r="D19" s="73" t="n">
        <v>0.34</v>
      </c>
      <c r="E19" s="73" t="n">
        <v>0.34</v>
      </c>
      <c r="F19" s="73" t="n">
        <f aca="false">E19-D19</f>
        <v>0</v>
      </c>
      <c r="G19" s="74" t="n">
        <f aca="false">E19/D19*100-100</f>
        <v>0</v>
      </c>
    </row>
    <row r="20" customFormat="false" ht="31.5" hidden="false" customHeight="true" outlineLevel="0" collapsed="false">
      <c r="A20" s="71"/>
      <c r="B20" s="76" t="s">
        <v>63</v>
      </c>
      <c r="C20" s="48" t="s">
        <v>16</v>
      </c>
      <c r="D20" s="73" t="n">
        <v>1.25</v>
      </c>
      <c r="E20" s="73" t="n">
        <f aca="false">D20*1.04</f>
        <v>1.3</v>
      </c>
      <c r="F20" s="73" t="n">
        <f aca="false">E20-D20</f>
        <v>0.05</v>
      </c>
      <c r="G20" s="74" t="n">
        <f aca="false">E20/D20*100-100</f>
        <v>4</v>
      </c>
    </row>
    <row r="21" customFormat="false" ht="31.5" hidden="false" customHeight="true" outlineLevel="0" collapsed="false">
      <c r="A21" s="71"/>
      <c r="B21" s="76" t="s">
        <v>64</v>
      </c>
      <c r="C21" s="48" t="s">
        <v>16</v>
      </c>
      <c r="D21" s="73" t="n">
        <v>1.24</v>
      </c>
      <c r="E21" s="73" t="n">
        <f aca="false">D21*1.04</f>
        <v>1.2896</v>
      </c>
      <c r="F21" s="73" t="n">
        <f aca="false">E21-D21</f>
        <v>0.0496000000000001</v>
      </c>
      <c r="G21" s="74" t="n">
        <f aca="false">E21/D21*100-100</f>
        <v>4</v>
      </c>
    </row>
    <row r="22" customFormat="false" ht="31.5" hidden="false" customHeight="true" outlineLevel="0" collapsed="false">
      <c r="A22" s="71"/>
      <c r="B22" s="76" t="s">
        <v>65</v>
      </c>
      <c r="C22" s="48" t="s">
        <v>16</v>
      </c>
      <c r="D22" s="73" t="n">
        <v>6.62</v>
      </c>
      <c r="E22" s="73" t="n">
        <f aca="false">D22*1.04</f>
        <v>6.8848</v>
      </c>
      <c r="F22" s="73" t="n">
        <f aca="false">E22-D22</f>
        <v>0.2648</v>
      </c>
      <c r="G22" s="74" t="n">
        <f aca="false">E22/D22*100-100</f>
        <v>4</v>
      </c>
    </row>
    <row r="23" customFormat="false" ht="35.25" hidden="false" customHeight="true" outlineLevel="0" collapsed="false">
      <c r="A23" s="71"/>
      <c r="B23" s="77" t="s">
        <v>66</v>
      </c>
      <c r="C23" s="48" t="s">
        <v>16</v>
      </c>
      <c r="D23" s="73" t="n">
        <v>0.67</v>
      </c>
      <c r="E23" s="73" t="n">
        <v>0.67</v>
      </c>
      <c r="F23" s="73" t="n">
        <f aca="false">E23-D23</f>
        <v>0</v>
      </c>
      <c r="G23" s="74" t="n">
        <f aca="false">E23/D23*100-100</f>
        <v>0</v>
      </c>
    </row>
    <row r="24" customFormat="false" ht="35.25" hidden="false" customHeight="true" outlineLevel="0" collapsed="false">
      <c r="A24" s="71"/>
      <c r="B24" s="77" t="s">
        <v>67</v>
      </c>
      <c r="C24" s="48" t="s">
        <v>16</v>
      </c>
      <c r="D24" s="73" t="n">
        <v>0.6</v>
      </c>
      <c r="E24" s="73" t="n">
        <f aca="false">D24*1.0219</f>
        <v>0.61314</v>
      </c>
      <c r="F24" s="73" t="n">
        <f aca="false">E24-D24</f>
        <v>0.0131399999999999</v>
      </c>
      <c r="G24" s="74" t="n">
        <f aca="false">E24/D24*100-100</f>
        <v>2.18999999999998</v>
      </c>
    </row>
    <row r="25" customFormat="false" ht="31.5" hidden="false" customHeight="true" outlineLevel="0" collapsed="false">
      <c r="A25" s="71"/>
      <c r="B25" s="76" t="s">
        <v>68</v>
      </c>
      <c r="C25" s="48" t="s">
        <v>16</v>
      </c>
      <c r="D25" s="73" t="n">
        <v>5</v>
      </c>
      <c r="E25" s="73" t="n">
        <f aca="false">D25*1.04</f>
        <v>5.2</v>
      </c>
      <c r="F25" s="73" t="n">
        <f aca="false">E25-D25</f>
        <v>0.2</v>
      </c>
      <c r="G25" s="74" t="n">
        <f aca="false">E25/D25*100-100</f>
        <v>4</v>
      </c>
    </row>
    <row r="26" customFormat="false" ht="34.5" hidden="false" customHeight="true" outlineLevel="0" collapsed="false">
      <c r="A26" s="71"/>
      <c r="B26" s="76" t="s">
        <v>69</v>
      </c>
      <c r="C26" s="48" t="s">
        <v>16</v>
      </c>
      <c r="D26" s="73" t="n">
        <v>4.89</v>
      </c>
      <c r="E26" s="73" t="n">
        <f aca="false">D26*1.04</f>
        <v>5.0856</v>
      </c>
      <c r="F26" s="73" t="n">
        <f aca="false">E26-D26</f>
        <v>0.1956</v>
      </c>
      <c r="G26" s="74" t="n">
        <f aca="false">E26/D26*100-100</f>
        <v>4</v>
      </c>
    </row>
  </sheetData>
  <mergeCells count="7">
    <mergeCell ref="C1:G5"/>
    <mergeCell ref="C6:G6"/>
    <mergeCell ref="B7:G7"/>
    <mergeCell ref="B8:G8"/>
    <mergeCell ref="B9:G9"/>
    <mergeCell ref="B10:G10"/>
    <mergeCell ref="A11:G1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O14" activeCellId="0" sqref="O14"/>
    </sheetView>
  </sheetViews>
  <sheetFormatPr defaultRowHeight="15" zeroHeight="false" outlineLevelRow="0" outlineLevelCol="1"/>
  <cols>
    <col collapsed="false" customWidth="true" hidden="false" outlineLevel="0" max="1" min="1" style="78" width="51.71"/>
    <col collapsed="false" customWidth="true" hidden="false" outlineLevel="0" max="3" min="2" style="78" width="16.14"/>
    <col collapsed="false" customWidth="true" hidden="false" outlineLevel="0" max="4" min="4" style="78" width="16.29"/>
    <col collapsed="false" customWidth="true" hidden="false" outlineLevel="0" max="6" min="5" style="78" width="14.86"/>
    <col collapsed="false" customWidth="true" hidden="false" outlineLevel="0" max="7" min="7" style="78" width="16.14"/>
    <col collapsed="false" customWidth="true" hidden="true" outlineLevel="1" max="9" min="8" style="78" width="19.71"/>
    <col collapsed="false" customWidth="true" hidden="true" outlineLevel="1" max="11" min="10" style="79" width="11.86"/>
    <col collapsed="false" customWidth="true" hidden="false" outlineLevel="0" max="12" min="12" style="79" width="8.86"/>
    <col collapsed="false" customWidth="true" hidden="false" outlineLevel="0" max="15" min="13" style="78" width="8.86"/>
    <col collapsed="false" customWidth="true" hidden="false" outlineLevel="0" max="1025" min="16" style="80" width="8.86"/>
  </cols>
  <sheetData>
    <row r="1" customFormat="false" ht="32.45" hidden="false" customHeight="true" outlineLevel="0" collapsed="false">
      <c r="A1" s="81" t="s">
        <v>70</v>
      </c>
      <c r="B1" s="81"/>
      <c r="C1" s="81"/>
      <c r="D1" s="81"/>
      <c r="E1" s="81"/>
      <c r="F1" s="82"/>
      <c r="G1" s="82"/>
    </row>
    <row r="2" customFormat="false" ht="27.6" hidden="false" customHeight="true" outlineLevel="0" collapsed="false">
      <c r="A2" s="83" t="s">
        <v>71</v>
      </c>
      <c r="B2" s="84" t="s">
        <v>72</v>
      </c>
      <c r="C2" s="84" t="s">
        <v>73</v>
      </c>
      <c r="D2" s="84" t="s">
        <v>74</v>
      </c>
      <c r="E2" s="84" t="s">
        <v>75</v>
      </c>
      <c r="F2" s="85" t="s">
        <v>76</v>
      </c>
      <c r="G2" s="86" t="s">
        <v>77</v>
      </c>
      <c r="H2" s="87" t="s">
        <v>78</v>
      </c>
      <c r="I2" s="88" t="s">
        <v>79</v>
      </c>
      <c r="J2" s="89" t="s">
        <v>80</v>
      </c>
      <c r="K2" s="89"/>
    </row>
    <row r="3" s="99" customFormat="true" ht="25.9" hidden="false" customHeight="true" outlineLevel="0" collapsed="false">
      <c r="A3" s="90" t="s">
        <v>81</v>
      </c>
      <c r="B3" s="91" t="n">
        <f aca="false">' жилье'!E14*достаточность!N6+нежилье!E16*достаточность!N7+'паркинг '!E15*достаточность!N8</f>
        <v>167835.096</v>
      </c>
      <c r="C3" s="91" t="n">
        <f aca="false">2308087.53508807/12</f>
        <v>192340.627924006</v>
      </c>
      <c r="D3" s="91" t="n">
        <f aca="false">B3-C3</f>
        <v>-24505.5319240059</v>
      </c>
      <c r="E3" s="92" t="n">
        <f aca="false">B3/C3*100-100</f>
        <v>-12.7406945628191</v>
      </c>
      <c r="F3" s="92" t="n">
        <f aca="false">B3/N9</f>
        <v>5.72</v>
      </c>
      <c r="G3" s="93" t="n">
        <f aca="false">C3/N9</f>
        <v>6.5551747992286</v>
      </c>
      <c r="H3" s="94"/>
      <c r="I3" s="95"/>
      <c r="J3" s="96" t="n">
        <f aca="false">B3*$J$17/$B$17</f>
        <v>13.0698462539085</v>
      </c>
      <c r="K3" s="96" t="n">
        <f aca="false">J3*$K$17/$J$17</f>
        <v>20125.5028751282</v>
      </c>
      <c r="L3" s="97"/>
      <c r="M3" s="98"/>
      <c r="N3" s="98"/>
      <c r="O3" s="98"/>
    </row>
    <row r="4" s="99" customFormat="true" ht="25.9" hidden="false" customHeight="true" outlineLevel="0" collapsed="false">
      <c r="A4" s="90" t="s">
        <v>82</v>
      </c>
      <c r="B4" s="91" t="n">
        <f aca="false">' жилье'!E15*достаточность!N6+нежилье!E17*достаточность!N7+'паркинг '!E16*достаточность!N8</f>
        <v>185733.594</v>
      </c>
      <c r="C4" s="91" t="n">
        <f aca="false">663135.727098972/12</f>
        <v>55261.310591581</v>
      </c>
      <c r="D4" s="91" t="n">
        <f aca="false">B4-C4</f>
        <v>130472.283408419</v>
      </c>
      <c r="E4" s="92" t="n">
        <f aca="false">B4/C4*100-100</f>
        <v>236.100595537262</v>
      </c>
      <c r="F4" s="92"/>
      <c r="G4" s="93"/>
      <c r="H4" s="100"/>
      <c r="I4" s="101"/>
      <c r="J4" s="96" t="n">
        <f aca="false">B4*$J$17/$B$17</f>
        <v>14.4636585292379</v>
      </c>
      <c r="K4" s="96" t="n">
        <f aca="false">J4*$K$17/$J$17</f>
        <v>22271.7540558674</v>
      </c>
      <c r="L4" s="97"/>
      <c r="M4" s="98"/>
      <c r="N4" s="98"/>
      <c r="O4" s="98"/>
    </row>
    <row r="5" s="99" customFormat="true" ht="25.9" hidden="false" customHeight="true" outlineLevel="0" collapsed="false">
      <c r="A5" s="90" t="s">
        <v>83</v>
      </c>
      <c r="B5" s="91" t="n">
        <f aca="false">' жилье'!E16*достаточность!N6+'паркинг '!E17*достаточность!N8</f>
        <v>111156.5343</v>
      </c>
      <c r="C5" s="91" t="n">
        <f aca="false">1421395.13476389/12</f>
        <v>118449.594563657</v>
      </c>
      <c r="D5" s="91" t="n">
        <f aca="false">B5-C5</f>
        <v>-7293.06026365749</v>
      </c>
      <c r="E5" s="92" t="n">
        <f aca="false">B5/C5*100-100</f>
        <v>-6.15710023366778</v>
      </c>
      <c r="F5" s="92" t="n">
        <f aca="false">B5/(N6+N8)</f>
        <v>3.98252072831239</v>
      </c>
      <c r="G5" s="93" t="n">
        <f aca="false">C5/(N6+N8)</f>
        <v>4.24381678126829</v>
      </c>
      <c r="H5" s="102"/>
      <c r="I5" s="103"/>
      <c r="J5" s="96" t="n">
        <f aca="false">B5*$J$17/$B$17</f>
        <v>8.65610857349112</v>
      </c>
      <c r="K5" s="96" t="n">
        <f aca="false">J5*$K$17/$J$17</f>
        <v>13329.0426374466</v>
      </c>
      <c r="L5" s="97"/>
      <c r="M5" s="98" t="s">
        <v>84</v>
      </c>
      <c r="N5" s="98"/>
      <c r="O5" s="98"/>
    </row>
    <row r="6" s="99" customFormat="true" ht="25.9" hidden="false" customHeight="true" outlineLevel="0" collapsed="false">
      <c r="A6" s="90" t="s">
        <v>85</v>
      </c>
      <c r="B6" s="91" t="n">
        <f aca="false">' жилье'!E18*достаточность!N6+нежилье!E18*достаточность!N7</f>
        <v>75604.4523</v>
      </c>
      <c r="C6" s="91" t="n">
        <f aca="false">905992.675564643/12</f>
        <v>75499.3896303869</v>
      </c>
      <c r="D6" s="91" t="n">
        <f aca="false">B6-C6</f>
        <v>105.062669613093</v>
      </c>
      <c r="E6" s="92" t="n">
        <f aca="false">B6/C6*100-100</f>
        <v>0.13915697878808</v>
      </c>
      <c r="F6" s="92" t="n">
        <f aca="false">B6/(N6+N7)</f>
        <v>3.021</v>
      </c>
      <c r="G6" s="93" t="n">
        <f aca="false">C6/(N6+N7)</f>
        <v>3.01680190960657</v>
      </c>
      <c r="H6" s="102"/>
      <c r="I6" s="103"/>
      <c r="J6" s="96" t="n">
        <f aca="false">B6*$J$17/$B$17</f>
        <v>5.88755624551827</v>
      </c>
      <c r="K6" s="96" t="n">
        <f aca="false">J6*$K$17/$J$17</f>
        <v>9065.90849232239</v>
      </c>
      <c r="L6" s="97"/>
      <c r="M6" s="98" t="s">
        <v>86</v>
      </c>
      <c r="N6" s="98" t="n">
        <v>23595.6</v>
      </c>
      <c r="O6" s="98"/>
    </row>
    <row r="7" s="99" customFormat="true" ht="25.9" hidden="false" customHeight="true" outlineLevel="0" collapsed="false">
      <c r="A7" s="90" t="s">
        <v>87</v>
      </c>
      <c r="B7" s="91" t="n">
        <f aca="false">' жилье'!E17*7874.74</f>
        <v>33020.9897472</v>
      </c>
      <c r="C7" s="91" t="n">
        <f aca="false">346368/12</f>
        <v>28864</v>
      </c>
      <c r="D7" s="91" t="n">
        <f aca="false">B7-C7</f>
        <v>4156.9897472</v>
      </c>
      <c r="E7" s="92" t="n">
        <f aca="false">B7/C7*100-100</f>
        <v>14.4019877605322</v>
      </c>
      <c r="F7" s="92" t="n">
        <f aca="false">B7/N6</f>
        <v>1.39945539622642</v>
      </c>
      <c r="G7" s="93" t="n">
        <f aca="false">C7/N6</f>
        <v>1.22327891640814</v>
      </c>
      <c r="H7" s="102"/>
      <c r="I7" s="103"/>
      <c r="J7" s="96"/>
      <c r="K7" s="96"/>
      <c r="L7" s="97"/>
      <c r="M7" s="98" t="s">
        <v>88</v>
      </c>
      <c r="N7" s="98" t="n">
        <v>1430.7</v>
      </c>
      <c r="O7" s="98"/>
    </row>
    <row r="8" s="98" customFormat="true" ht="25.9" hidden="false" customHeight="true" outlineLevel="0" collapsed="false">
      <c r="A8" s="90" t="s">
        <v>89</v>
      </c>
      <c r="B8" s="91" t="n">
        <f aca="false">' жилье'!E22*достаточность!N6+нежилье!E22*достаточность!N7+'паркинг '!E23*достаточность!N8</f>
        <v>19659.006</v>
      </c>
      <c r="C8" s="91" t="n">
        <f aca="false">290977.289132601/12</f>
        <v>24248.1074277168</v>
      </c>
      <c r="D8" s="91" t="n">
        <f aca="false">B8-C8</f>
        <v>-4589.10142771675</v>
      </c>
      <c r="E8" s="92" t="n">
        <f aca="false">B8/C8*100-100</f>
        <v>-18.9256066329993</v>
      </c>
      <c r="F8" s="92" t="n">
        <f aca="false">B8/N9</f>
        <v>0.67</v>
      </c>
      <c r="G8" s="93" t="n">
        <f aca="false">C8/N9</f>
        <v>0.826401496422058</v>
      </c>
      <c r="H8" s="100"/>
      <c r="I8" s="101"/>
      <c r="J8" s="96" t="n">
        <f aca="false">B8*$J$17/$B$17</f>
        <v>1.53090856470606</v>
      </c>
      <c r="K8" s="96" t="n">
        <f aca="false">J8*$K$17/$J$17</f>
        <v>2357.35785425453</v>
      </c>
      <c r="L8" s="97"/>
      <c r="M8" s="98" t="s">
        <v>90</v>
      </c>
      <c r="N8" s="98" t="n">
        <v>4315.5</v>
      </c>
    </row>
    <row r="9" s="98" customFormat="true" ht="25.9" hidden="false" customHeight="true" outlineLevel="0" collapsed="false">
      <c r="A9" s="90" t="s">
        <v>91</v>
      </c>
      <c r="B9" s="91" t="n">
        <f aca="false">(' жилье'!E19+' жилье'!E20+' жилье'!E21)*достаточность!N6+(нежилье!E19+нежилье!E20+нежилье!E21)*достаточность!N7+('паркинг '!E18+'паркинг '!E19+'паркинг '!E20+'паркинг '!E21+'паркинг '!E22)*достаточность!N8</f>
        <v>80247.41352</v>
      </c>
      <c r="C9" s="91" t="n">
        <f aca="false">333100.68/12</f>
        <v>27758.39</v>
      </c>
      <c r="D9" s="91" t="n">
        <f aca="false">B9-C9</f>
        <v>52489.02352</v>
      </c>
      <c r="E9" s="92" t="n">
        <f aca="false">B9/C9*100-100</f>
        <v>189.092463647928</v>
      </c>
      <c r="F9" s="92" t="n">
        <f aca="false">B9/N9</f>
        <v>2.73491788233851</v>
      </c>
      <c r="G9" s="93" t="n">
        <f aca="false">C9/N9</f>
        <v>0.946035689698655</v>
      </c>
      <c r="H9" s="100"/>
      <c r="I9" s="101"/>
      <c r="J9" s="96" t="n">
        <f aca="false">B9*$J$17/$B$17</f>
        <v>6.24911822364148</v>
      </c>
      <c r="K9" s="96" t="n">
        <f aca="false">J9*$K$17/$J$17</f>
        <v>9622.65694130125</v>
      </c>
      <c r="L9" s="97"/>
      <c r="N9" s="98" t="n">
        <f aca="false">SUM(N6:N8)</f>
        <v>29341.8</v>
      </c>
    </row>
    <row r="10" s="98" customFormat="true" ht="25.9" hidden="false" customHeight="true" outlineLevel="0" collapsed="false">
      <c r="A10" s="90" t="s">
        <v>92</v>
      </c>
      <c r="B10" s="91" t="n">
        <f aca="false">' жилье'!E23*достаточность!N6</f>
        <v>39017.68416</v>
      </c>
      <c r="C10" s="91" t="n">
        <f aca="false">428357.628782485/12</f>
        <v>35696.4690652071</v>
      </c>
      <c r="D10" s="91" t="n">
        <f aca="false">B10-C10</f>
        <v>3321.21509479293</v>
      </c>
      <c r="E10" s="92" t="n">
        <f aca="false">B10/C10*100-100</f>
        <v>9.30404373812443</v>
      </c>
      <c r="F10" s="92" t="n">
        <f aca="false">B10/N6</f>
        <v>1.6536</v>
      </c>
      <c r="G10" s="93" t="n">
        <f aca="false">C10/N6</f>
        <v>1.51284430424346</v>
      </c>
      <c r="H10" s="100"/>
      <c r="I10" s="101"/>
      <c r="J10" s="96" t="n">
        <f aca="false">B10*$J$17/$B$17</f>
        <v>3.03842965689822</v>
      </c>
      <c r="K10" s="96" t="n">
        <f aca="false">J10*$K$17/$J$17</f>
        <v>4678.70268768413</v>
      </c>
      <c r="L10" s="97"/>
    </row>
    <row r="11" s="98" customFormat="true" ht="25.9" hidden="false" customHeight="true" outlineLevel="0" collapsed="false">
      <c r="A11" s="90" t="s">
        <v>93</v>
      </c>
      <c r="B11" s="91" t="n">
        <f aca="false">' жилье'!E24*достаточность!N6+нежилье!E23*достаточность!N7+'паркинг '!E24*достаточность!N8</f>
        <v>132551.3495898</v>
      </c>
      <c r="C11" s="91" t="n">
        <f aca="false">1345942.52046085/12</f>
        <v>112161.876705071</v>
      </c>
      <c r="D11" s="91" t="n">
        <f aca="false">B11-C11</f>
        <v>20389.4728847292</v>
      </c>
      <c r="E11" s="92" t="n">
        <f aca="false">B11/C11*100-100</f>
        <v>18.178612451665</v>
      </c>
      <c r="F11" s="92" t="n">
        <f aca="false">B11/N9</f>
        <v>4.51749209625176</v>
      </c>
      <c r="G11" s="93" t="n">
        <f aca="false">C11/N9</f>
        <v>3.8225970017201</v>
      </c>
      <c r="H11" s="100"/>
      <c r="I11" s="101"/>
      <c r="J11" s="96" t="n">
        <f aca="false">B11*$J$17/$B$17</f>
        <v>10.3221900614086</v>
      </c>
      <c r="K11" s="96" t="n">
        <f aca="false">J11*$K$17/$J$17</f>
        <v>15894.5454845251</v>
      </c>
      <c r="L11" s="97"/>
    </row>
    <row r="12" s="98" customFormat="true" ht="25.9" hidden="false" customHeight="true" outlineLevel="0" collapsed="false">
      <c r="A12" s="90" t="s">
        <v>94</v>
      </c>
      <c r="B12" s="91" t="n">
        <f aca="false">' жилье'!E25*достаточность!N6+нежилье!E24*достаточность!N7+'паркинг '!E25*достаточность!N8</f>
        <v>152577.36</v>
      </c>
      <c r="C12" s="91" t="n">
        <f aca="false">1821530.45621344/12</f>
        <v>151794.204684453</v>
      </c>
      <c r="D12" s="91" t="n">
        <f aca="false">B12-C12</f>
        <v>783.155315546639</v>
      </c>
      <c r="E12" s="92" t="n">
        <f aca="false">B12/C12*100-100</f>
        <v>0.515932289493293</v>
      </c>
      <c r="F12" s="92" t="n">
        <f aca="false">B12/N9</f>
        <v>5.2</v>
      </c>
      <c r="G12" s="93" t="n">
        <f aca="false">C12/N9</f>
        <v>5.17330922726122</v>
      </c>
      <c r="H12" s="94"/>
      <c r="I12" s="101"/>
      <c r="J12" s="96" t="n">
        <f aca="false">B12*$J$17/$B$17</f>
        <v>11.8816784126441</v>
      </c>
      <c r="K12" s="96" t="n">
        <f aca="false">J12*$K$17/$J$17</f>
        <v>18295.911704662</v>
      </c>
      <c r="L12" s="97"/>
    </row>
    <row r="13" s="98" customFormat="true" ht="25.9" hidden="false" customHeight="true" outlineLevel="0" collapsed="false">
      <c r="A13" s="90" t="s">
        <v>95</v>
      </c>
      <c r="B13" s="91" t="n">
        <f aca="false">' жилье'!E26*достаточность!N6</f>
        <v>11042.7408</v>
      </c>
      <c r="C13" s="91" t="n">
        <f aca="false">128706.134938439/12</f>
        <v>10725.5112448699</v>
      </c>
      <c r="D13" s="91" t="n">
        <f aca="false">B13-C13</f>
        <v>317.229555130083</v>
      </c>
      <c r="E13" s="92" t="n">
        <f aca="false">B13/C13*100-100</f>
        <v>2.95771034021166</v>
      </c>
      <c r="F13" s="92" t="n">
        <f aca="false">B13/N6</f>
        <v>0.468</v>
      </c>
      <c r="G13" s="93" t="n">
        <f aca="false">C13/N6</f>
        <v>0.454555563107949</v>
      </c>
      <c r="H13" s="100"/>
      <c r="I13" s="101"/>
      <c r="J13" s="96" t="n">
        <f aca="false">B13*$J$17/$B$17</f>
        <v>0.859932921763648</v>
      </c>
      <c r="K13" s="96" t="n">
        <f aca="false">J13*$K$17/$J$17</f>
        <v>1324.16113802381</v>
      </c>
      <c r="L13" s="97"/>
    </row>
    <row r="14" s="98" customFormat="true" ht="25.9" hidden="false" customHeight="true" outlineLevel="0" collapsed="false">
      <c r="A14" s="90" t="s">
        <v>96</v>
      </c>
      <c r="B14" s="91" t="n">
        <f aca="false">' жилье'!E28*достаточность!N6+нежилье!E26*достаточность!N7+'паркинг '!E26*достаточность!N8</f>
        <v>149220.65808</v>
      </c>
      <c r="C14" s="91" t="n">
        <f aca="false">1648426.83622475/12</f>
        <v>137368.903018729</v>
      </c>
      <c r="D14" s="91" t="n">
        <f aca="false">B14-C14</f>
        <v>11851.7550612708</v>
      </c>
      <c r="E14" s="92" t="n">
        <f aca="false">B14/C14*100-100</f>
        <v>8.62768414162478</v>
      </c>
      <c r="F14" s="92" t="n">
        <f aca="false">B14/N9</f>
        <v>5.0856</v>
      </c>
      <c r="G14" s="93" t="n">
        <f aca="false">C14/N9</f>
        <v>4.68167948178807</v>
      </c>
      <c r="H14" s="102"/>
      <c r="I14" s="103"/>
      <c r="J14" s="96" t="n">
        <f aca="false">B14*$J$17/$B$17</f>
        <v>11.6202814875659</v>
      </c>
      <c r="K14" s="96" t="n">
        <f aca="false">J14*$K$17/$J$17</f>
        <v>17893.4016471594</v>
      </c>
      <c r="L14" s="97"/>
    </row>
    <row r="15" s="98" customFormat="true" ht="25.9" hidden="false" customHeight="true" outlineLevel="0" collapsed="false">
      <c r="A15" s="90" t="s">
        <v>97</v>
      </c>
      <c r="B15" s="91" t="n">
        <f aca="false">' жилье'!E27*достаточность!N6+нежилье!E25*достаточность!N7</f>
        <v>125972.38368</v>
      </c>
      <c r="C15" s="91" t="n">
        <f aca="false">1585111.64967469/12</f>
        <v>132092.637472891</v>
      </c>
      <c r="D15" s="91" t="n">
        <f aca="false">B15-C15</f>
        <v>-6120.25379289086</v>
      </c>
      <c r="E15" s="92" t="n">
        <f aca="false">B15/C15*100-100</f>
        <v>-4.6333042552405</v>
      </c>
      <c r="F15" s="92" t="n">
        <f aca="false">B15/(N6+N7)</f>
        <v>5.0336</v>
      </c>
      <c r="G15" s="93" t="n">
        <f aca="false">C15/(N6+N7)</f>
        <v>5.27815288208368</v>
      </c>
      <c r="H15" s="102"/>
      <c r="I15" s="103"/>
      <c r="J15" s="96" t="n">
        <f aca="false">B15*$J$17/$B$17</f>
        <v>9.80986531527334</v>
      </c>
      <c r="K15" s="96" t="n">
        <f aca="false">J15*$K$17/$J$17</f>
        <v>15105.6461393426</v>
      </c>
      <c r="L15" s="97"/>
    </row>
    <row r="16" s="98" customFormat="true" ht="25.9" hidden="false" customHeight="true" outlineLevel="0" collapsed="false">
      <c r="A16" s="104" t="s">
        <v>98</v>
      </c>
      <c r="B16" s="91" t="n">
        <f aca="false">' жилье'!E29*достаточность!N6+нежилье!E27*достаточность!N7</f>
        <v>500.526</v>
      </c>
      <c r="C16" s="91" t="n">
        <f aca="false">60.8047408045127/12</f>
        <v>5.06706173370939</v>
      </c>
      <c r="D16" s="91" t="n">
        <f aca="false">B16-C16</f>
        <v>495.458938266291</v>
      </c>
      <c r="E16" s="92" t="n">
        <f aca="false">B16/C16*100-100</f>
        <v>9778.03240426647</v>
      </c>
      <c r="F16" s="92" t="n">
        <f aca="false">B16/(N6+N7)</f>
        <v>0.02</v>
      </c>
      <c r="G16" s="93" t="n">
        <f aca="false">C16/(N6+N7)</f>
        <v>0.000202469471464395</v>
      </c>
      <c r="H16" s="105"/>
      <c r="I16" s="106"/>
      <c r="J16" s="96" t="n">
        <f aca="false">B16*$J$17/$B$17</f>
        <v>0.0389775322444109</v>
      </c>
      <c r="K16" s="96" t="n">
        <f aca="false">J16*$K$17/$J$17</f>
        <v>60.0192551626772</v>
      </c>
      <c r="L16" s="97"/>
    </row>
    <row r="17" s="98" customFormat="true" ht="25.9" hidden="false" customHeight="true" outlineLevel="0" collapsed="false">
      <c r="A17" s="107" t="s">
        <v>99</v>
      </c>
      <c r="B17" s="108" t="n">
        <f aca="false">SUM(B3:B16)</f>
        <v>1284139.788177</v>
      </c>
      <c r="C17" s="108" t="n">
        <f aca="false">SUM(C3:C16)</f>
        <v>1102266.0893903</v>
      </c>
      <c r="D17" s="108" t="n">
        <f aca="false">B17-C17</f>
        <v>181873.698786697</v>
      </c>
      <c r="E17" s="109" t="n">
        <f aca="false">B17/C17*100-100</f>
        <v>16.4999813146113</v>
      </c>
      <c r="F17" s="109" t="n">
        <f aca="false">SUM(F3:F16)</f>
        <v>39.5061861031291</v>
      </c>
      <c r="G17" s="110" t="n">
        <f aca="false">SUM(G3:G16)</f>
        <v>37.7348505223083</v>
      </c>
      <c r="H17" s="111"/>
      <c r="I17" s="112"/>
      <c r="J17" s="96" t="n">
        <v>100</v>
      </c>
      <c r="K17" s="96" t="n">
        <v>153984.235806215</v>
      </c>
      <c r="L17" s="97"/>
    </row>
  </sheetData>
  <mergeCells count="2">
    <mergeCell ref="A1:E1"/>
    <mergeCell ref="J2:K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LibreOffice/6.2.4.2$Windows_X86_64 LibreOffice_project/2412653d852ce75f65fbfa83fb7e7b669a126d64</Application>
  <Company>ТСЖ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2009-08-05T06:50:03Z</dcterms:created>
  <dc:creator>Strunnikova</dc:creator>
  <dc:description/>
  <dc:language>ru-RU</dc:language>
  <cp:lastModifiedBy/>
  <cp:lastPrinted>2020-02-26T08:35:49Z</cp:lastPrinted>
  <dcterms:modified xsi:type="dcterms:W3CDTF">2020-10-14T22:57:09Z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ТСЖ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