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щие собрания 2020 года\Юттери\Понтонная 9.1\"/>
    </mc:Choice>
  </mc:AlternateContent>
  <bookViews>
    <workbookView xWindow="0" yWindow="0" windowWidth="28800" windowHeight="12330"/>
  </bookViews>
  <sheets>
    <sheet name="жил_1оч." sheetId="4" r:id="rId1"/>
    <sheet name="нежил_1оч." sheetId="5" r:id="rId2"/>
    <sheet name="достаточность" sheetId="3" state="hidden" r:id="rId3"/>
  </sheets>
  <externalReferences>
    <externalReference r:id="rId4"/>
  </externalReferences>
  <definedNames>
    <definedName name="csDesignMode">1</definedName>
    <definedName name="EUR_C" localSheetId="2">#REF!</definedName>
    <definedName name="EUR_C" localSheetId="0">#REF!</definedName>
    <definedName name="EUR_C" localSheetId="1">#REF!</definedName>
    <definedName name="EUR_C">#REF!</definedName>
    <definedName name="EUR_O" localSheetId="2">#REF!</definedName>
    <definedName name="EUR_O" localSheetId="0">#REF!</definedName>
    <definedName name="EUR_O">#REF!</definedName>
    <definedName name="f" localSheetId="2" hidden="1">#REF!,#REF!,#REF!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2">#REF!</definedName>
    <definedName name="USD_C" localSheetId="0">#REF!</definedName>
    <definedName name="USD_C">#REF!</definedName>
    <definedName name="USD_O" localSheetId="2">#REF!</definedName>
    <definedName name="USD_O" localSheetId="0">#REF!</definedName>
    <definedName name="USD_O">#REF!</definedName>
    <definedName name="Z_0885457D_12CF_4923_864D_998BA35CE01D_.wvu.Cols" localSheetId="2" hidden="1">#REF!,#REF!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2" hidden="1">#REF!,#REF!,#REF!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2" hidden="1">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2" hidden="1">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2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2" hidden="1">#REF!</definedName>
    <definedName name="ZSER" localSheetId="0" hidden="1">#REF!</definedName>
    <definedName name="ZSER" hidden="1">#REF!</definedName>
    <definedName name="аа" localSheetId="2">#REF!</definedName>
    <definedName name="аа">#REF!</definedName>
    <definedName name="Август" localSheetId="2" hidden="1">#REF!,#REF!</definedName>
    <definedName name="Август" localSheetId="0" hidden="1">#REF!,#REF!</definedName>
    <definedName name="Август" hidden="1">#REF!,#REF!</definedName>
    <definedName name="АУП_01" localSheetId="2">#REF!</definedName>
    <definedName name="АУП_01" localSheetId="0">#REF!</definedName>
    <definedName name="АУП_01">#REF!</definedName>
    <definedName name="БДР_12" localSheetId="2" hidden="1">#REF!,#REF!</definedName>
    <definedName name="БДР_12" localSheetId="0" hidden="1">#REF!,#REF!</definedName>
    <definedName name="БДР_12" hidden="1">#REF!,#REF!</definedName>
    <definedName name="БДР_2011" localSheetId="2">#REF!</definedName>
    <definedName name="БДР_2011" localSheetId="0">#REF!</definedName>
    <definedName name="БДР_2011">#REF!</definedName>
    <definedName name="газ" localSheetId="2">#REF!</definedName>
    <definedName name="газ" localSheetId="0">#REF!</definedName>
    <definedName name="газ">#REF!</definedName>
    <definedName name="Евро" localSheetId="2">[1]плат.календарь!#REF!</definedName>
    <definedName name="Евро" localSheetId="0">[1]плат.календарь!#REF!</definedName>
    <definedName name="Евро">[1]плат.календарь!#REF!</definedName>
    <definedName name="еееееее" localSheetId="2" hidden="1">#REF!</definedName>
    <definedName name="еееееее" localSheetId="0" hidden="1">#REF!</definedName>
    <definedName name="еееееее" hidden="1">#REF!</definedName>
    <definedName name="Иностранцы" localSheetId="2" hidden="1">#REF!,#REF!</definedName>
    <definedName name="Иностранцы" hidden="1">#REF!,#REF!</definedName>
    <definedName name="ккк" localSheetId="2">#REF!</definedName>
    <definedName name="ккк" localSheetId="0">#REF!</definedName>
    <definedName name="ккк">#REF!</definedName>
    <definedName name="лазурное" localSheetId="2">#REF!</definedName>
    <definedName name="лазурное" localSheetId="0">#REF!</definedName>
    <definedName name="лазурное">#REF!</definedName>
    <definedName name="МАЙ" localSheetId="2">#REF!</definedName>
    <definedName name="МАЙ">#REF!</definedName>
    <definedName name="мир" localSheetId="2">#REF!</definedName>
    <definedName name="мир" localSheetId="0">#REF!</definedName>
    <definedName name="мир">#REF!</definedName>
    <definedName name="монблан" localSheetId="2" hidden="1">#REF!,#REF!,#REF!</definedName>
    <definedName name="монблан" localSheetId="0" hidden="1">#REF!,#REF!,#REF!</definedName>
    <definedName name="монблан" hidden="1">#REF!,#REF!,#REF!</definedName>
    <definedName name="НДС" localSheetId="2">#REF!</definedName>
    <definedName name="НДС" localSheetId="0">#REF!</definedName>
    <definedName name="НДС">#REF!</definedName>
    <definedName name="новый" localSheetId="2" hidden="1">#REF!,#REF!,#REF!</definedName>
    <definedName name="новый" localSheetId="0" hidden="1">#REF!,#REF!,#REF!</definedName>
    <definedName name="новый" hidden="1">#REF!,#REF!,#REF!</definedName>
    <definedName name="_xlnm.Print_Area" localSheetId="2">#REF!</definedName>
    <definedName name="_xlnm.Print_Area">#REF!</definedName>
    <definedName name="объектымай" localSheetId="2" hidden="1">#REF!,#REF!</definedName>
    <definedName name="объектымай" hidden="1">#REF!,#REF!</definedName>
    <definedName name="пмарплго" localSheetId="2" hidden="1">#REF!,#REF!</definedName>
    <definedName name="пмарплго" localSheetId="0" hidden="1">#REF!,#REF!</definedName>
    <definedName name="пмарплго" hidden="1">#REF!,#REF!</definedName>
    <definedName name="ппп" localSheetId="2">#REF!</definedName>
    <definedName name="ппп" localSheetId="0">#REF!</definedName>
    <definedName name="ппп">#REF!</definedName>
    <definedName name="пр" localSheetId="2" hidden="1">#REF!,#REF!,#REF!</definedName>
    <definedName name="пр" localSheetId="0" hidden="1">#REF!,#REF!,#REF!</definedName>
    <definedName name="пр" hidden="1">#REF!,#REF!,#REF!</definedName>
    <definedName name="ррррр" localSheetId="2" hidden="1">#REF!</definedName>
    <definedName name="ррррр" localSheetId="0" hidden="1">#REF!</definedName>
    <definedName name="ррррр" hidden="1">#REF!</definedName>
    <definedName name="срочные" localSheetId="2">[1]плат.календарь!#REF!</definedName>
    <definedName name="срочные" localSheetId="0">[1]плат.календарь!#REF!</definedName>
    <definedName name="срочные">[1]плат.календарь!#REF!</definedName>
    <definedName name="тося" localSheetId="2">#REF!</definedName>
    <definedName name="тося" localSheetId="0">#REF!</definedName>
    <definedName name="тося">#REF!</definedName>
    <definedName name="ф" localSheetId="2">#REF!</definedName>
    <definedName name="ф" localSheetId="0">#REF!</definedName>
    <definedName name="ф">#REF!</definedName>
    <definedName name="ФОТобъектымай" localSheetId="2" hidden="1">#REF!,#REF!</definedName>
    <definedName name="ФОТобъектымай" hidden="1">#REF!,#REF!</definedName>
    <definedName name="х_265" localSheetId="2" hidden="1">#REF!,#REF!,#REF!</definedName>
    <definedName name="х_265" localSheetId="0" hidden="1">#REF!,#REF!,#REF!</definedName>
    <definedName name="х_265" hidden="1">#REF!,#REF!,#REF!</definedName>
    <definedName name="юз" localSheetId="2" hidden="1">#REF!,#REF!,#REF!</definedName>
    <definedName name="юз" localSheetId="0" hidden="1">#REF!,#REF!,#REF!</definedName>
    <definedName name="юз" hidden="1">#REF!,#REF!,#REF!</definedName>
    <definedName name="ЮЗ13" localSheetId="2" hidden="1">#REF!,#REF!</definedName>
    <definedName name="ЮЗ13" localSheetId="0" hidden="1">#REF!,#REF!</definedName>
    <definedName name="ЮЗ13" hidden="1">#REF!,#REF!</definedName>
    <definedName name="ююююююююююююю" localSheetId="2">#REF!</definedName>
    <definedName name="ююююююююююююю" localSheetId="0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C9" i="3" l="1"/>
  <c r="B16" i="3" l="1"/>
  <c r="B11" i="3"/>
  <c r="B8" i="3"/>
  <c r="B4" i="3"/>
  <c r="B3" i="3"/>
  <c r="O9" i="3"/>
  <c r="P9" i="3"/>
  <c r="Q9" i="3"/>
  <c r="R9" i="3"/>
  <c r="G20" i="5" l="1"/>
  <c r="G19" i="5"/>
  <c r="E19" i="5"/>
  <c r="F19" i="5" s="1"/>
  <c r="G18" i="5"/>
  <c r="F18" i="5"/>
  <c r="E18" i="5"/>
  <c r="E17" i="5"/>
  <c r="G17" i="5" s="1"/>
  <c r="G16" i="5"/>
  <c r="G15" i="5"/>
  <c r="F15" i="5"/>
  <c r="F14" i="5"/>
  <c r="E14" i="5"/>
  <c r="G14" i="5" s="1"/>
  <c r="E13" i="5"/>
  <c r="G12" i="5"/>
  <c r="G11" i="5"/>
  <c r="F11" i="5"/>
  <c r="D10" i="5"/>
  <c r="G24" i="4"/>
  <c r="E23" i="4"/>
  <c r="G23" i="4" s="1"/>
  <c r="G22" i="4"/>
  <c r="E22" i="4"/>
  <c r="E21" i="4"/>
  <c r="G20" i="4"/>
  <c r="E19" i="4"/>
  <c r="G19" i="4" s="1"/>
  <c r="G18" i="4"/>
  <c r="F18" i="4"/>
  <c r="E17" i="4"/>
  <c r="G17" i="4" s="1"/>
  <c r="E16" i="4"/>
  <c r="G16" i="4" s="1"/>
  <c r="G15" i="4"/>
  <c r="E15" i="4"/>
  <c r="G14" i="4"/>
  <c r="F14" i="4"/>
  <c r="E14" i="4"/>
  <c r="E13" i="4"/>
  <c r="G12" i="4"/>
  <c r="G11" i="4"/>
  <c r="F11" i="4"/>
  <c r="D10" i="4"/>
  <c r="E10" i="4" l="1"/>
  <c r="F19" i="4"/>
  <c r="F23" i="4"/>
  <c r="F15" i="4"/>
  <c r="F22" i="4"/>
  <c r="G21" i="4"/>
  <c r="F13" i="5"/>
  <c r="E10" i="5"/>
  <c r="F17" i="5"/>
  <c r="F12" i="5"/>
  <c r="G13" i="5"/>
  <c r="F16" i="5"/>
  <c r="F20" i="5"/>
  <c r="F10" i="4"/>
  <c r="G10" i="4"/>
  <c r="F13" i="4"/>
  <c r="F17" i="4"/>
  <c r="F21" i="4"/>
  <c r="F12" i="4"/>
  <c r="G13" i="4"/>
  <c r="F16" i="4"/>
  <c r="F20" i="4"/>
  <c r="F24" i="4"/>
  <c r="G10" i="5" l="1"/>
  <c r="F10" i="5"/>
  <c r="C16" i="3" l="1"/>
  <c r="C15" i="3"/>
  <c r="C14" i="3"/>
  <c r="C12" i="3"/>
  <c r="C11" i="3"/>
  <c r="C10" i="3"/>
  <c r="C8" i="3"/>
  <c r="C6" i="3"/>
  <c r="C5" i="3"/>
  <c r="C4" i="3"/>
  <c r="D4" i="3" s="1"/>
  <c r="C3" i="3"/>
  <c r="G10" i="3"/>
  <c r="G5" i="3"/>
  <c r="E16" i="3"/>
  <c r="D13" i="3"/>
  <c r="E11" i="3"/>
  <c r="D11" i="3"/>
  <c r="N9" i="3"/>
  <c r="G16" i="3" s="1"/>
  <c r="E8" i="3"/>
  <c r="D7" i="3"/>
  <c r="E4" i="3"/>
  <c r="E3" i="3"/>
  <c r="D3" i="3"/>
  <c r="G8" i="3" l="1"/>
  <c r="F11" i="3"/>
  <c r="F16" i="3"/>
  <c r="G12" i="3"/>
  <c r="F8" i="3"/>
  <c r="G3" i="3"/>
  <c r="G9" i="3"/>
  <c r="G14" i="3"/>
  <c r="F3" i="3"/>
  <c r="G15" i="3"/>
  <c r="G6" i="3"/>
  <c r="G11" i="3"/>
  <c r="C17" i="3"/>
  <c r="D16" i="3"/>
  <c r="D8" i="3"/>
  <c r="G17" i="3" l="1"/>
  <c r="B6" i="3" l="1"/>
  <c r="B9" i="3"/>
  <c r="B12" i="3"/>
  <c r="B14" i="3"/>
  <c r="B15" i="3"/>
  <c r="D12" i="3" l="1"/>
  <c r="E12" i="3"/>
  <c r="F12" i="3"/>
  <c r="B5" i="3"/>
  <c r="E15" i="3"/>
  <c r="F15" i="3"/>
  <c r="D15" i="3"/>
  <c r="E14" i="3"/>
  <c r="F14" i="3"/>
  <c r="D14" i="3"/>
  <c r="E9" i="3"/>
  <c r="D9" i="3"/>
  <c r="F9" i="3"/>
  <c r="E6" i="3"/>
  <c r="F6" i="3"/>
  <c r="D6" i="3"/>
  <c r="B10" i="3"/>
  <c r="E5" i="3" l="1"/>
  <c r="F5" i="3"/>
  <c r="B17" i="3"/>
  <c r="D5" i="3"/>
  <c r="D10" i="3"/>
  <c r="F10" i="3"/>
  <c r="E10" i="3"/>
  <c r="J13" i="3" l="1"/>
  <c r="K13" i="3" s="1"/>
  <c r="J3" i="3"/>
  <c r="K3" i="3" s="1"/>
  <c r="J11" i="3"/>
  <c r="K11" i="3" s="1"/>
  <c r="J16" i="3"/>
  <c r="K16" i="3" s="1"/>
  <c r="J8" i="3"/>
  <c r="K8" i="3" s="1"/>
  <c r="J4" i="3"/>
  <c r="K4" i="3" s="1"/>
  <c r="E17" i="3"/>
  <c r="D17" i="3"/>
  <c r="J15" i="3"/>
  <c r="K15" i="3" s="1"/>
  <c r="J6" i="3"/>
  <c r="K6" i="3" s="1"/>
  <c r="J12" i="3"/>
  <c r="K12" i="3" s="1"/>
  <c r="J14" i="3"/>
  <c r="K14" i="3" s="1"/>
  <c r="J9" i="3"/>
  <c r="K9" i="3" s="1"/>
  <c r="F17" i="3"/>
  <c r="J10" i="3"/>
  <c r="K10" i="3" s="1"/>
  <c r="J5" i="3"/>
  <c r="K5" i="3" s="1"/>
</calcChain>
</file>

<file path=xl/sharedStrings.xml><?xml version="1.0" encoding="utf-8"?>
<sst xmlns="http://schemas.openxmlformats.org/spreadsheetml/2006/main" count="113" uniqueCount="66">
  <si>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</si>
  <si>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</si>
  <si>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</si>
  <si>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</si>
  <si>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</si>
  <si>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</si>
  <si>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</si>
  <si>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</si>
  <si>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</si>
  <si>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</si>
  <si>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 xml:space="preserve">для владельцев нежилых помещений дома </t>
  </si>
  <si>
    <t>·   Служба охраны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</si>
  <si>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</si>
  <si>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</si>
  <si>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</si>
  <si>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</si>
  <si>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</si>
  <si>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</si>
  <si>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</si>
  <si>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</si>
  <si>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</si>
  <si>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</si>
  <si>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Аварийно-диспетчерская служба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</si>
  <si>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</si>
  <si>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"УК "Живи-Юг"</t>
  </si>
  <si>
    <r>
      <t xml:space="preserve">·   </t>
    </r>
    <r>
      <rPr>
        <i/>
        <sz val="12"/>
        <color indexed="8"/>
        <rFont val="Arial"/>
        <family val="2"/>
        <charset val="204"/>
      </rPr>
      <t>Вывоз твердых коммунальных отходов</t>
    </r>
  </si>
  <si>
    <t>Тариф действующий</t>
  </si>
  <si>
    <t>Тариф новый</t>
  </si>
  <si>
    <t>Отклонение, руб./м2</t>
  </si>
  <si>
    <t>Отклонение, %</t>
  </si>
  <si>
    <t>Юттери</t>
  </si>
  <si>
    <t>Номенклатурные группы</t>
  </si>
  <si>
    <t>Доходы</t>
  </si>
  <si>
    <t>Расходы</t>
  </si>
  <si>
    <t>Отклонения, руб.</t>
  </si>
  <si>
    <t>Отклонения, %</t>
  </si>
  <si>
    <t>Тариф_доходы, руб./м2</t>
  </si>
  <si>
    <t>Тариф_расходы, руб./м2</t>
  </si>
  <si>
    <t>Причины перерасхода</t>
  </si>
  <si>
    <t>Мероприятия</t>
  </si>
  <si>
    <t>Налоги</t>
  </si>
  <si>
    <t>Содержание общего имущества многоквартирного дома</t>
  </si>
  <si>
    <t>Текущий ремонт общего имущества многоквартирного дома</t>
  </si>
  <si>
    <t>Уборка лестничных клеток</t>
  </si>
  <si>
    <t>Площадь, руб./м2</t>
  </si>
  <si>
    <t>Санитарное содержание придомовой территории</t>
  </si>
  <si>
    <t>жилье</t>
  </si>
  <si>
    <t>Помывка остекления фасадов здания</t>
  </si>
  <si>
    <t>нежилье</t>
  </si>
  <si>
    <t>Обслуживание и текущий ремонт тепловых систем</t>
  </si>
  <si>
    <t>паркинг</t>
  </si>
  <si>
    <t>Обслуживание и текущий ремонт слаботочных систем</t>
  </si>
  <si>
    <t>Обслуживание, освидетельствование, страхование  лифтов</t>
  </si>
  <si>
    <t>Вывоз твердого бытового мусора и утилизация отходов</t>
  </si>
  <si>
    <t xml:space="preserve">Управление многоквартирным домом </t>
  </si>
  <si>
    <t>Служба регистрационного учета</t>
  </si>
  <si>
    <t>Аварийно-диспетчерская служба</t>
  </si>
  <si>
    <t>Служба охраны</t>
  </si>
  <si>
    <t>Вознаграждение за организацию предоставления и оплаты коммунальных услуг</t>
  </si>
  <si>
    <t>Итого</t>
  </si>
  <si>
    <t>1 оч.</t>
  </si>
  <si>
    <t>2 оч.</t>
  </si>
  <si>
    <t>3 оч.</t>
  </si>
  <si>
    <t>4 оч.</t>
  </si>
  <si>
    <t>№ 9/1 г.Колпино, Понтонная ул.</t>
  </si>
  <si>
    <t>Приложение № 2 
к материалам Общего собрания собственников помещений 
многоквартирного дома, расположенного по адресу: 
 Санкт-Петербург, г.Колпино, Понтонная ул., д 9 корп.1,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</si>
</sst>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3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3" fillId="8" borderId="19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4" fillId="21" borderId="20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0" fontId="35" fillId="21" borderId="19" applyNumberFormat="0" applyAlignment="0" applyProtection="0"/>
    <xf numFmtId="164" fontId="1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0" fillId="22" borderId="25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3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0" fontId="21" fillId="24" borderId="26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</cellStyleXfs>
  <cellXfs count="67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8" fillId="0" borderId="9" xfId="72" applyFont="1" applyFill="1" applyBorder="1" applyAlignment="1">
      <alignment vertical="center"/>
    </xf>
    <xf numFmtId="3" fontId="26" fillId="0" borderId="10" xfId="0" applyNumberFormat="1" applyFont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6" fillId="0" borderId="11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left" vertical="center" wrapText="1"/>
    </xf>
    <xf numFmtId="3" fontId="29" fillId="0" borderId="11" xfId="0" applyNumberFormat="1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3" fontId="29" fillId="0" borderId="13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13" xfId="0" applyNumberFormat="1" applyFont="1" applyBorder="1" applyAlignment="1">
      <alignment horizontal="left" vertical="center" wrapText="1"/>
    </xf>
    <xf numFmtId="0" fontId="28" fillId="0" borderId="9" xfId="72" applyFont="1" applyFill="1" applyBorder="1" applyAlignment="1">
      <alignment vertical="center" wrapText="1"/>
    </xf>
    <xf numFmtId="3" fontId="29" fillId="0" borderId="14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30" fillId="0" borderId="16" xfId="30" applyFont="1" applyBorder="1" applyAlignment="1">
      <alignment vertical="center" wrapText="1"/>
    </xf>
    <xf numFmtId="3" fontId="31" fillId="0" borderId="17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3" fontId="32" fillId="0" borderId="7" xfId="0" applyNumberFormat="1" applyFont="1" applyBorder="1" applyAlignment="1">
      <alignment horizontal="center" vertical="center"/>
    </xf>
    <xf numFmtId="3" fontId="32" fillId="0" borderId="8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50" fillId="0" borderId="0" xfId="1" applyFont="1" applyBorder="1" applyAlignment="1">
      <alignment horizontal="right" wrapText="1"/>
    </xf>
    <xf numFmtId="0" fontId="51" fillId="0" borderId="0" xfId="0" applyFont="1" applyAlignment="1">
      <alignment horizontal="right"/>
    </xf>
    <xf numFmtId="0" fontId="25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2943">
    <cellStyle name="20% - Акцент1 10" xfId="73"/>
    <cellStyle name="20% - Акцент1 11" xfId="74"/>
    <cellStyle name="20% - Акцент1 12" xfId="75"/>
    <cellStyle name="20% - Акцент1 13" xfId="76"/>
    <cellStyle name="20% - Акцент1 14" xfId="77"/>
    <cellStyle name="20% - Акцент1 15" xfId="78"/>
    <cellStyle name="20% - Акцент1 16" xfId="79"/>
    <cellStyle name="20% - Акцент1 17" xfId="80"/>
    <cellStyle name="20% - Акцент1 18" xfId="81"/>
    <cellStyle name="20% - Акцент1 19" xfId="82"/>
    <cellStyle name="20% - Акцент1 2" xfId="83"/>
    <cellStyle name="20% - Акцент1 20" xfId="84"/>
    <cellStyle name="20% - Акцент1 21" xfId="85"/>
    <cellStyle name="20% - Акцент1 22" xfId="86"/>
    <cellStyle name="20% - Акцент1 23" xfId="87"/>
    <cellStyle name="20% - Акцент1 24" xfId="88"/>
    <cellStyle name="20% - Акцент1 25" xfId="89"/>
    <cellStyle name="20% - Акцент1 26" xfId="90"/>
    <cellStyle name="20% - Акцент1 27" xfId="91"/>
    <cellStyle name="20% - Акцент1 28" xfId="92"/>
    <cellStyle name="20% - Акцент1 29" xfId="93"/>
    <cellStyle name="20% - Акцент1 3" xfId="94"/>
    <cellStyle name="20% - Акцент1 30" xfId="95"/>
    <cellStyle name="20% - Акцент1 31" xfId="96"/>
    <cellStyle name="20% - Акцент1 32" xfId="97"/>
    <cellStyle name="20% - Акцент1 33" xfId="98"/>
    <cellStyle name="20% - Акцент1 34" xfId="99"/>
    <cellStyle name="20% - Акцент1 35" xfId="100"/>
    <cellStyle name="20% - Акцент1 36" xfId="101"/>
    <cellStyle name="20% - Акцент1 37" xfId="102"/>
    <cellStyle name="20% - Акцент1 38" xfId="103"/>
    <cellStyle name="20% - Акцент1 39" xfId="104"/>
    <cellStyle name="20% - Акцент1 4" xfId="105"/>
    <cellStyle name="20% - Акцент1 40" xfId="106"/>
    <cellStyle name="20% - Акцент1 41" xfId="107"/>
    <cellStyle name="20% - Акцент1 42" xfId="108"/>
    <cellStyle name="20% - Акцент1 43" xfId="109"/>
    <cellStyle name="20% - Акцент1 44" xfId="110"/>
    <cellStyle name="20% - Акцент1 45" xfId="111"/>
    <cellStyle name="20% - Акцент1 46" xfId="112"/>
    <cellStyle name="20% - Акцент1 47" xfId="113"/>
    <cellStyle name="20% - Акцент1 48" xfId="114"/>
    <cellStyle name="20% - Акцент1 49" xfId="115"/>
    <cellStyle name="20% - Акцент1 5" xfId="116"/>
    <cellStyle name="20% - Акцент1 50" xfId="117"/>
    <cellStyle name="20% - Акцент1 51" xfId="118"/>
    <cellStyle name="20% - Акцент1 52" xfId="119"/>
    <cellStyle name="20% - Акцент1 53" xfId="120"/>
    <cellStyle name="20% - Акцент1 54" xfId="121"/>
    <cellStyle name="20% - Акцент1 55" xfId="122"/>
    <cellStyle name="20% - Акцент1 56" xfId="123"/>
    <cellStyle name="20% - Акцент1 57" xfId="124"/>
    <cellStyle name="20% - Акцент1 58" xfId="125"/>
    <cellStyle name="20% - Акцент1 59" xfId="126"/>
    <cellStyle name="20% - Акцент1 6" xfId="127"/>
    <cellStyle name="20% - Акцент1 60" xfId="128"/>
    <cellStyle name="20% - Акцент1 61" xfId="129"/>
    <cellStyle name="20% - Акцент1 62" xfId="130"/>
    <cellStyle name="20% - Акцент1 63" xfId="131"/>
    <cellStyle name="20% - Акцент1 7" xfId="132"/>
    <cellStyle name="20% - Акцент1 8" xfId="133"/>
    <cellStyle name="20% - Акцент1 9" xfId="134"/>
    <cellStyle name="20% - Акцент2 10" xfId="135"/>
    <cellStyle name="20% - Акцент2 11" xfId="136"/>
    <cellStyle name="20% - Акцент2 12" xfId="137"/>
    <cellStyle name="20% - Акцент2 13" xfId="138"/>
    <cellStyle name="20% - Акцент2 14" xfId="139"/>
    <cellStyle name="20% - Акцент2 15" xfId="140"/>
    <cellStyle name="20% - Акцент2 16" xfId="141"/>
    <cellStyle name="20% - Акцент2 17" xfId="142"/>
    <cellStyle name="20% - Акцент2 18" xfId="143"/>
    <cellStyle name="20% - Акцент2 19" xfId="144"/>
    <cellStyle name="20% - Акцент2 2" xfId="145"/>
    <cellStyle name="20% - Акцент2 20" xfId="146"/>
    <cellStyle name="20% - Акцент2 21" xfId="147"/>
    <cellStyle name="20% - Акцент2 22" xfId="148"/>
    <cellStyle name="20% - Акцент2 23" xfId="149"/>
    <cellStyle name="20% - Акцент2 24" xfId="150"/>
    <cellStyle name="20% - Акцент2 25" xfId="151"/>
    <cellStyle name="20% - Акцент2 26" xfId="152"/>
    <cellStyle name="20% - Акцент2 27" xfId="153"/>
    <cellStyle name="20% - Акцент2 28" xfId="154"/>
    <cellStyle name="20% - Акцент2 29" xfId="155"/>
    <cellStyle name="20% - Акцент2 3" xfId="156"/>
    <cellStyle name="20% - Акцент2 30" xfId="157"/>
    <cellStyle name="20% - Акцент2 31" xfId="158"/>
    <cellStyle name="20% - Акцент2 32" xfId="159"/>
    <cellStyle name="20% - Акцент2 33" xfId="160"/>
    <cellStyle name="20% - Акцент2 34" xfId="161"/>
    <cellStyle name="20% - Акцент2 35" xfId="162"/>
    <cellStyle name="20% - Акцент2 36" xfId="163"/>
    <cellStyle name="20% - Акцент2 37" xfId="164"/>
    <cellStyle name="20% - Акцент2 38" xfId="165"/>
    <cellStyle name="20% - Акцент2 39" xfId="166"/>
    <cellStyle name="20% - Акцент2 4" xfId="167"/>
    <cellStyle name="20% - Акцент2 40" xfId="168"/>
    <cellStyle name="20% - Акцент2 41" xfId="169"/>
    <cellStyle name="20% - Акцент2 42" xfId="170"/>
    <cellStyle name="20% - Акцент2 43" xfId="171"/>
    <cellStyle name="20% - Акцент2 44" xfId="172"/>
    <cellStyle name="20% - Акцент2 45" xfId="173"/>
    <cellStyle name="20% - Акцент2 46" xfId="174"/>
    <cellStyle name="20% - Акцент2 47" xfId="175"/>
    <cellStyle name="20% - Акцент2 48" xfId="176"/>
    <cellStyle name="20% - Акцент2 49" xfId="177"/>
    <cellStyle name="20% - Акцент2 5" xfId="178"/>
    <cellStyle name="20% - Акцент2 50" xfId="179"/>
    <cellStyle name="20% - Акцент2 51" xfId="180"/>
    <cellStyle name="20% - Акцент2 52" xfId="181"/>
    <cellStyle name="20% - Акцент2 53" xfId="182"/>
    <cellStyle name="20% - Акцент2 54" xfId="183"/>
    <cellStyle name="20% - Акцент2 55" xfId="184"/>
    <cellStyle name="20% - Акцент2 56" xfId="185"/>
    <cellStyle name="20% - Акцент2 57" xfId="186"/>
    <cellStyle name="20% - Акцент2 58" xfId="187"/>
    <cellStyle name="20% - Акцент2 59" xfId="188"/>
    <cellStyle name="20% - Акцент2 6" xfId="189"/>
    <cellStyle name="20% - Акцент2 60" xfId="190"/>
    <cellStyle name="20% - Акцент2 61" xfId="191"/>
    <cellStyle name="20% - Акцент2 62" xfId="192"/>
    <cellStyle name="20% - Акцент2 63" xfId="193"/>
    <cellStyle name="20% - Акцент2 7" xfId="194"/>
    <cellStyle name="20% - Акцент2 8" xfId="195"/>
    <cellStyle name="20% - Акцент2 9" xfId="196"/>
    <cellStyle name="20% - Акцент3 10" xfId="197"/>
    <cellStyle name="20% - Акцент3 11" xfId="198"/>
    <cellStyle name="20% - Акцент3 12" xfId="199"/>
    <cellStyle name="20% - Акцент3 13" xfId="200"/>
    <cellStyle name="20% - Акцент3 14" xfId="201"/>
    <cellStyle name="20% - Акцент3 15" xfId="202"/>
    <cellStyle name="20% - Акцент3 16" xfId="203"/>
    <cellStyle name="20% - Акцент3 17" xfId="204"/>
    <cellStyle name="20% - Акцент3 18" xfId="205"/>
    <cellStyle name="20% - Акцент3 19" xfId="206"/>
    <cellStyle name="20% - Акцент3 2" xfId="207"/>
    <cellStyle name="20% - Акцент3 20" xfId="208"/>
    <cellStyle name="20% - Акцент3 21" xfId="209"/>
    <cellStyle name="20% - Акцент3 22" xfId="210"/>
    <cellStyle name="20% - Акцент3 23" xfId="211"/>
    <cellStyle name="20% - Акцент3 24" xfId="212"/>
    <cellStyle name="20% - Акцент3 25" xfId="213"/>
    <cellStyle name="20% - Акцент3 26" xfId="214"/>
    <cellStyle name="20% - Акцент3 27" xfId="215"/>
    <cellStyle name="20% - Акцент3 28" xfId="216"/>
    <cellStyle name="20% - Акцент3 29" xfId="217"/>
    <cellStyle name="20% - Акцент3 3" xfId="218"/>
    <cellStyle name="20% - Акцент3 30" xfId="219"/>
    <cellStyle name="20% - Акцент3 31" xfId="220"/>
    <cellStyle name="20% - Акцент3 32" xfId="221"/>
    <cellStyle name="20% - Акцент3 33" xfId="222"/>
    <cellStyle name="20% - Акцент3 34" xfId="223"/>
    <cellStyle name="20% - Акцент3 35" xfId="224"/>
    <cellStyle name="20% - Акцент3 36" xfId="225"/>
    <cellStyle name="20% - Акцент3 37" xfId="226"/>
    <cellStyle name="20% - Акцент3 38" xfId="227"/>
    <cellStyle name="20% - Акцент3 39" xfId="228"/>
    <cellStyle name="20% - Акцент3 4" xfId="229"/>
    <cellStyle name="20% - Акцент3 40" xfId="230"/>
    <cellStyle name="20% - Акцент3 41" xfId="231"/>
    <cellStyle name="20% - Акцент3 42" xfId="232"/>
    <cellStyle name="20% - Акцент3 43" xfId="233"/>
    <cellStyle name="20% - Акцент3 44" xfId="234"/>
    <cellStyle name="20% - Акцент3 45" xfId="235"/>
    <cellStyle name="20% - Акцент3 46" xfId="236"/>
    <cellStyle name="20% - Акцент3 47" xfId="237"/>
    <cellStyle name="20% - Акцент3 48" xfId="238"/>
    <cellStyle name="20% - Акцент3 49" xfId="239"/>
    <cellStyle name="20% - Акцент3 5" xfId="240"/>
    <cellStyle name="20% - Акцент3 50" xfId="241"/>
    <cellStyle name="20% - Акцент3 51" xfId="242"/>
    <cellStyle name="20% - Акцент3 52" xfId="243"/>
    <cellStyle name="20% - Акцент3 53" xfId="244"/>
    <cellStyle name="20% - Акцент3 54" xfId="245"/>
    <cellStyle name="20% - Акцент3 55" xfId="246"/>
    <cellStyle name="20% - Акцент3 56" xfId="247"/>
    <cellStyle name="20% - Акцент3 57" xfId="248"/>
    <cellStyle name="20% - Акцент3 58" xfId="249"/>
    <cellStyle name="20% - Акцент3 59" xfId="250"/>
    <cellStyle name="20% - Акцент3 6" xfId="251"/>
    <cellStyle name="20% - Акцент3 60" xfId="252"/>
    <cellStyle name="20% - Акцент3 61" xfId="253"/>
    <cellStyle name="20% - Акцент3 62" xfId="254"/>
    <cellStyle name="20% - Акцент3 63" xfId="255"/>
    <cellStyle name="20% - Акцент3 7" xfId="256"/>
    <cellStyle name="20% - Акцент3 8" xfId="257"/>
    <cellStyle name="20% - Акцент3 9" xfId="258"/>
    <cellStyle name="20% - Акцент4 10" xfId="259"/>
    <cellStyle name="20% - Акцент4 11" xfId="260"/>
    <cellStyle name="20% - Акцент4 12" xfId="261"/>
    <cellStyle name="20% - Акцент4 13" xfId="262"/>
    <cellStyle name="20% - Акцент4 14" xfId="263"/>
    <cellStyle name="20% - Акцент4 15" xfId="264"/>
    <cellStyle name="20% - Акцент4 16" xfId="265"/>
    <cellStyle name="20% - Акцент4 17" xfId="266"/>
    <cellStyle name="20% - Акцент4 18" xfId="267"/>
    <cellStyle name="20% - Акцент4 19" xfId="268"/>
    <cellStyle name="20% - Акцент4 2" xfId="269"/>
    <cellStyle name="20% - Акцент4 20" xfId="270"/>
    <cellStyle name="20% - Акцент4 21" xfId="271"/>
    <cellStyle name="20% - Акцент4 22" xfId="272"/>
    <cellStyle name="20% - Акцент4 23" xfId="273"/>
    <cellStyle name="20% - Акцент4 24" xfId="274"/>
    <cellStyle name="20% - Акцент4 25" xfId="275"/>
    <cellStyle name="20% - Акцент4 26" xfId="276"/>
    <cellStyle name="20% - Акцент4 27" xfId="277"/>
    <cellStyle name="20% - Акцент4 28" xfId="278"/>
    <cellStyle name="20% - Акцент4 29" xfId="279"/>
    <cellStyle name="20% - Акцент4 3" xfId="280"/>
    <cellStyle name="20% - Акцент4 30" xfId="281"/>
    <cellStyle name="20% - Акцент4 31" xfId="282"/>
    <cellStyle name="20% - Акцент4 32" xfId="283"/>
    <cellStyle name="20% - Акцент4 33" xfId="284"/>
    <cellStyle name="20% - Акцент4 34" xfId="285"/>
    <cellStyle name="20% - Акцент4 35" xfId="286"/>
    <cellStyle name="20% - Акцент4 36" xfId="287"/>
    <cellStyle name="20% - Акцент4 37" xfId="288"/>
    <cellStyle name="20% - Акцент4 38" xfId="289"/>
    <cellStyle name="20% - Акцент4 39" xfId="290"/>
    <cellStyle name="20% - Акцент4 4" xfId="291"/>
    <cellStyle name="20% - Акцент4 40" xfId="292"/>
    <cellStyle name="20% - Акцент4 41" xfId="293"/>
    <cellStyle name="20% - Акцент4 42" xfId="294"/>
    <cellStyle name="20% - Акцент4 43" xfId="295"/>
    <cellStyle name="20% - Акцент4 44" xfId="296"/>
    <cellStyle name="20% - Акцент4 45" xfId="297"/>
    <cellStyle name="20% - Акцент4 46" xfId="298"/>
    <cellStyle name="20% - Акцент4 47" xfId="299"/>
    <cellStyle name="20% - Акцент4 48" xfId="300"/>
    <cellStyle name="20% - Акцент4 49" xfId="301"/>
    <cellStyle name="20% - Акцент4 5" xfId="302"/>
    <cellStyle name="20% - Акцент4 50" xfId="303"/>
    <cellStyle name="20% - Акцент4 51" xfId="304"/>
    <cellStyle name="20% - Акцент4 52" xfId="305"/>
    <cellStyle name="20% - Акцент4 53" xfId="306"/>
    <cellStyle name="20% - Акцент4 54" xfId="307"/>
    <cellStyle name="20% - Акцент4 55" xfId="308"/>
    <cellStyle name="20% - Акцент4 56" xfId="309"/>
    <cellStyle name="20% - Акцент4 57" xfId="310"/>
    <cellStyle name="20% - Акцент4 58" xfId="311"/>
    <cellStyle name="20% - Акцент4 59" xfId="312"/>
    <cellStyle name="20% - Акцент4 6" xfId="313"/>
    <cellStyle name="20% - Акцент4 60" xfId="314"/>
    <cellStyle name="20% - Акцент4 61" xfId="315"/>
    <cellStyle name="20% - Акцент4 62" xfId="316"/>
    <cellStyle name="20% - Акцент4 63" xfId="317"/>
    <cellStyle name="20% - Акцент4 7" xfId="318"/>
    <cellStyle name="20% - Акцент4 8" xfId="319"/>
    <cellStyle name="20% - Акцент4 9" xfId="320"/>
    <cellStyle name="20% - Акцент5 10" xfId="321"/>
    <cellStyle name="20% - Акцент5 11" xfId="322"/>
    <cellStyle name="20% - Акцент5 12" xfId="323"/>
    <cellStyle name="20% - Акцент5 13" xfId="324"/>
    <cellStyle name="20% - Акцент5 14" xfId="325"/>
    <cellStyle name="20% - Акцент5 15" xfId="326"/>
    <cellStyle name="20% - Акцент5 16" xfId="327"/>
    <cellStyle name="20% - Акцент5 17" xfId="328"/>
    <cellStyle name="20% - Акцент5 18" xfId="329"/>
    <cellStyle name="20% - Акцент5 19" xfId="330"/>
    <cellStyle name="20% - Акцент5 2" xfId="331"/>
    <cellStyle name="20% - Акцент5 20" xfId="332"/>
    <cellStyle name="20% - Акцент5 21" xfId="333"/>
    <cellStyle name="20% - Акцент5 22" xfId="334"/>
    <cellStyle name="20% - Акцент5 23" xfId="335"/>
    <cellStyle name="20% - Акцент5 24" xfId="336"/>
    <cellStyle name="20% - Акцент5 25" xfId="337"/>
    <cellStyle name="20% - Акцент5 26" xfId="338"/>
    <cellStyle name="20% - Акцент5 27" xfId="339"/>
    <cellStyle name="20% - Акцент5 28" xfId="340"/>
    <cellStyle name="20% - Акцент5 29" xfId="341"/>
    <cellStyle name="20% - Акцент5 3" xfId="342"/>
    <cellStyle name="20% - Акцент5 30" xfId="343"/>
    <cellStyle name="20% - Акцент5 31" xfId="344"/>
    <cellStyle name="20% - Акцент5 32" xfId="345"/>
    <cellStyle name="20% - Акцент5 33" xfId="346"/>
    <cellStyle name="20% - Акцент5 34" xfId="347"/>
    <cellStyle name="20% - Акцент5 35" xfId="348"/>
    <cellStyle name="20% - Акцент5 36" xfId="349"/>
    <cellStyle name="20% - Акцент5 37" xfId="350"/>
    <cellStyle name="20% - Акцент5 38" xfId="351"/>
    <cellStyle name="20% - Акцент5 39" xfId="352"/>
    <cellStyle name="20% - Акцент5 4" xfId="353"/>
    <cellStyle name="20% - Акцент5 40" xfId="354"/>
    <cellStyle name="20% - Акцент5 41" xfId="355"/>
    <cellStyle name="20% - Акцент5 42" xfId="356"/>
    <cellStyle name="20% - Акцент5 43" xfId="357"/>
    <cellStyle name="20% - Акцент5 44" xfId="358"/>
    <cellStyle name="20% - Акцент5 45" xfId="359"/>
    <cellStyle name="20% - Акцент5 46" xfId="360"/>
    <cellStyle name="20% - Акцент5 47" xfId="361"/>
    <cellStyle name="20% - Акцент5 48" xfId="362"/>
    <cellStyle name="20% - Акцент5 49" xfId="363"/>
    <cellStyle name="20% - Акцент5 5" xfId="364"/>
    <cellStyle name="20% - Акцент5 50" xfId="365"/>
    <cellStyle name="20% - Акцент5 51" xfId="366"/>
    <cellStyle name="20% - Акцент5 52" xfId="367"/>
    <cellStyle name="20% - Акцент5 53" xfId="368"/>
    <cellStyle name="20% - Акцент5 54" xfId="369"/>
    <cellStyle name="20% - Акцент5 55" xfId="370"/>
    <cellStyle name="20% - Акцент5 56" xfId="371"/>
    <cellStyle name="20% - Акцент5 57" xfId="372"/>
    <cellStyle name="20% - Акцент5 58" xfId="373"/>
    <cellStyle name="20% - Акцент5 59" xfId="374"/>
    <cellStyle name="20% - Акцент5 6" xfId="375"/>
    <cellStyle name="20% - Акцент5 60" xfId="376"/>
    <cellStyle name="20% - Акцент5 61" xfId="377"/>
    <cellStyle name="20% - Акцент5 62" xfId="378"/>
    <cellStyle name="20% - Акцент5 63" xfId="379"/>
    <cellStyle name="20% - Акцент5 7" xfId="380"/>
    <cellStyle name="20% - Акцент5 8" xfId="381"/>
    <cellStyle name="20% - Акцент5 9" xfId="382"/>
    <cellStyle name="20% - Акцент6 10" xfId="383"/>
    <cellStyle name="20% - Акцент6 11" xfId="384"/>
    <cellStyle name="20% - Акцент6 12" xfId="385"/>
    <cellStyle name="20% - Акцент6 13" xfId="386"/>
    <cellStyle name="20% - Акцент6 14" xfId="387"/>
    <cellStyle name="20% - Акцент6 15" xfId="388"/>
    <cellStyle name="20% - Акцент6 16" xfId="389"/>
    <cellStyle name="20% - Акцент6 17" xfId="390"/>
    <cellStyle name="20% - Акцент6 18" xfId="391"/>
    <cellStyle name="20% - Акцент6 19" xfId="392"/>
    <cellStyle name="20% - Акцент6 2" xfId="393"/>
    <cellStyle name="20% - Акцент6 20" xfId="394"/>
    <cellStyle name="20% - Акцент6 21" xfId="395"/>
    <cellStyle name="20% - Акцент6 22" xfId="396"/>
    <cellStyle name="20% - Акцент6 23" xfId="397"/>
    <cellStyle name="20% - Акцент6 24" xfId="398"/>
    <cellStyle name="20% - Акцент6 25" xfId="399"/>
    <cellStyle name="20% - Акцент6 26" xfId="400"/>
    <cellStyle name="20% - Акцент6 27" xfId="401"/>
    <cellStyle name="20% - Акцент6 28" xfId="402"/>
    <cellStyle name="20% - Акцент6 29" xfId="403"/>
    <cellStyle name="20% - Акцент6 3" xfId="404"/>
    <cellStyle name="20% - Акцент6 30" xfId="405"/>
    <cellStyle name="20% - Акцент6 31" xfId="406"/>
    <cellStyle name="20% - Акцент6 32" xfId="407"/>
    <cellStyle name="20% - Акцент6 33" xfId="408"/>
    <cellStyle name="20% - Акцент6 34" xfId="409"/>
    <cellStyle name="20% - Акцент6 35" xfId="410"/>
    <cellStyle name="20% - Акцент6 36" xfId="411"/>
    <cellStyle name="20% - Акцент6 37" xfId="412"/>
    <cellStyle name="20% - Акцент6 38" xfId="413"/>
    <cellStyle name="20% - Акцент6 39" xfId="414"/>
    <cellStyle name="20% - Акцент6 4" xfId="415"/>
    <cellStyle name="20% - Акцент6 40" xfId="416"/>
    <cellStyle name="20% - Акцент6 41" xfId="417"/>
    <cellStyle name="20% - Акцент6 42" xfId="418"/>
    <cellStyle name="20% - Акцент6 43" xfId="419"/>
    <cellStyle name="20% - Акцент6 44" xfId="420"/>
    <cellStyle name="20% - Акцент6 45" xfId="421"/>
    <cellStyle name="20% - Акцент6 46" xfId="422"/>
    <cellStyle name="20% - Акцент6 47" xfId="423"/>
    <cellStyle name="20% - Акцент6 48" xfId="424"/>
    <cellStyle name="20% - Акцент6 49" xfId="425"/>
    <cellStyle name="20% - Акцент6 5" xfId="426"/>
    <cellStyle name="20% - Акцент6 50" xfId="427"/>
    <cellStyle name="20% - Акцент6 51" xfId="428"/>
    <cellStyle name="20% - Акцент6 52" xfId="429"/>
    <cellStyle name="20% - Акцент6 53" xfId="430"/>
    <cellStyle name="20% - Акцент6 54" xfId="431"/>
    <cellStyle name="20% - Акцент6 55" xfId="432"/>
    <cellStyle name="20% - Акцент6 56" xfId="433"/>
    <cellStyle name="20% - Акцент6 57" xfId="434"/>
    <cellStyle name="20% - Акцент6 58" xfId="435"/>
    <cellStyle name="20% - Акцент6 59" xfId="436"/>
    <cellStyle name="20% - Акцент6 6" xfId="437"/>
    <cellStyle name="20% - Акцент6 60" xfId="438"/>
    <cellStyle name="20% - Акцент6 61" xfId="439"/>
    <cellStyle name="20% - Акцент6 62" xfId="440"/>
    <cellStyle name="20% - Акцент6 63" xfId="441"/>
    <cellStyle name="20% - Акцент6 7" xfId="442"/>
    <cellStyle name="20% - Акцент6 8" xfId="443"/>
    <cellStyle name="20% - Акцент6 9" xfId="444"/>
    <cellStyle name="40% - Акцент1 10" xfId="445"/>
    <cellStyle name="40% - Акцент1 11" xfId="446"/>
    <cellStyle name="40% - Акцент1 12" xfId="447"/>
    <cellStyle name="40% - Акцент1 13" xfId="448"/>
    <cellStyle name="40% - Акцент1 14" xfId="449"/>
    <cellStyle name="40% - Акцент1 15" xfId="450"/>
    <cellStyle name="40% - Акцент1 16" xfId="451"/>
    <cellStyle name="40% - Акцент1 17" xfId="452"/>
    <cellStyle name="40% - Акцент1 18" xfId="453"/>
    <cellStyle name="40% - Акцент1 19" xfId="454"/>
    <cellStyle name="40% - Акцент1 2" xfId="455"/>
    <cellStyle name="40% - Акцент1 20" xfId="456"/>
    <cellStyle name="40% - Акцент1 21" xfId="457"/>
    <cellStyle name="40% - Акцент1 22" xfId="458"/>
    <cellStyle name="40% - Акцент1 23" xfId="459"/>
    <cellStyle name="40% - Акцент1 24" xfId="460"/>
    <cellStyle name="40% - Акцент1 25" xfId="461"/>
    <cellStyle name="40% - Акцент1 26" xfId="462"/>
    <cellStyle name="40% - Акцент1 27" xfId="463"/>
    <cellStyle name="40% - Акцент1 28" xfId="464"/>
    <cellStyle name="40% - Акцент1 29" xfId="465"/>
    <cellStyle name="40% - Акцент1 3" xfId="466"/>
    <cellStyle name="40% - Акцент1 30" xfId="467"/>
    <cellStyle name="40% - Акцент1 31" xfId="468"/>
    <cellStyle name="40% - Акцент1 32" xfId="469"/>
    <cellStyle name="40% - Акцент1 33" xfId="470"/>
    <cellStyle name="40% - Акцент1 34" xfId="471"/>
    <cellStyle name="40% - Акцент1 35" xfId="472"/>
    <cellStyle name="40% - Акцент1 36" xfId="473"/>
    <cellStyle name="40% - Акцент1 37" xfId="474"/>
    <cellStyle name="40% - Акцент1 38" xfId="475"/>
    <cellStyle name="40% - Акцент1 39" xfId="476"/>
    <cellStyle name="40% - Акцент1 4" xfId="477"/>
    <cellStyle name="40% - Акцент1 40" xfId="478"/>
    <cellStyle name="40% - Акцент1 41" xfId="479"/>
    <cellStyle name="40% - Акцент1 42" xfId="480"/>
    <cellStyle name="40% - Акцент1 43" xfId="481"/>
    <cellStyle name="40% - Акцент1 44" xfId="482"/>
    <cellStyle name="40% - Акцент1 45" xfId="483"/>
    <cellStyle name="40% - Акцент1 46" xfId="484"/>
    <cellStyle name="40% - Акцент1 47" xfId="485"/>
    <cellStyle name="40% - Акцент1 48" xfId="486"/>
    <cellStyle name="40% - Акцент1 49" xfId="487"/>
    <cellStyle name="40% - Акцент1 5" xfId="488"/>
    <cellStyle name="40% - Акцент1 50" xfId="489"/>
    <cellStyle name="40% - Акцент1 51" xfId="490"/>
    <cellStyle name="40% - Акцент1 52" xfId="491"/>
    <cellStyle name="40% - Акцент1 53" xfId="492"/>
    <cellStyle name="40% - Акцент1 54" xfId="493"/>
    <cellStyle name="40% - Акцент1 55" xfId="494"/>
    <cellStyle name="40% - Акцент1 56" xfId="495"/>
    <cellStyle name="40% - Акцент1 57" xfId="496"/>
    <cellStyle name="40% - Акцент1 58" xfId="497"/>
    <cellStyle name="40% - Акцент1 59" xfId="498"/>
    <cellStyle name="40% - Акцент1 6" xfId="499"/>
    <cellStyle name="40% - Акцент1 60" xfId="500"/>
    <cellStyle name="40% - Акцент1 61" xfId="501"/>
    <cellStyle name="40% - Акцент1 62" xfId="502"/>
    <cellStyle name="40% - Акцент1 63" xfId="503"/>
    <cellStyle name="40% - Акцент1 7" xfId="504"/>
    <cellStyle name="40% - Акцент1 8" xfId="505"/>
    <cellStyle name="40% - Акцент1 9" xfId="506"/>
    <cellStyle name="40% - Акцент2 10" xfId="507"/>
    <cellStyle name="40% - Акцент2 11" xfId="508"/>
    <cellStyle name="40% - Акцент2 12" xfId="509"/>
    <cellStyle name="40% - Акцент2 13" xfId="510"/>
    <cellStyle name="40% - Акцент2 14" xfId="511"/>
    <cellStyle name="40% - Акцент2 15" xfId="512"/>
    <cellStyle name="40% - Акцент2 16" xfId="513"/>
    <cellStyle name="40% - Акцент2 17" xfId="514"/>
    <cellStyle name="40% - Акцент2 18" xfId="515"/>
    <cellStyle name="40% - Акцент2 19" xfId="516"/>
    <cellStyle name="40% - Акцент2 2" xfId="517"/>
    <cellStyle name="40% - Акцент2 20" xfId="518"/>
    <cellStyle name="40% - Акцент2 21" xfId="519"/>
    <cellStyle name="40% - Акцент2 22" xfId="520"/>
    <cellStyle name="40% - Акцент2 23" xfId="521"/>
    <cellStyle name="40% - Акцент2 24" xfId="522"/>
    <cellStyle name="40% - Акцент2 25" xfId="523"/>
    <cellStyle name="40% - Акцент2 26" xfId="524"/>
    <cellStyle name="40% - Акцент2 27" xfId="525"/>
    <cellStyle name="40% - Акцент2 28" xfId="526"/>
    <cellStyle name="40% - Акцент2 29" xfId="527"/>
    <cellStyle name="40% - Акцент2 3" xfId="528"/>
    <cellStyle name="40% - Акцент2 30" xfId="529"/>
    <cellStyle name="40% - Акцент2 31" xfId="530"/>
    <cellStyle name="40% - Акцент2 32" xfId="531"/>
    <cellStyle name="40% - Акцент2 33" xfId="532"/>
    <cellStyle name="40% - Акцент2 34" xfId="533"/>
    <cellStyle name="40% - Акцент2 35" xfId="534"/>
    <cellStyle name="40% - Акцент2 36" xfId="535"/>
    <cellStyle name="40% - Акцент2 37" xfId="536"/>
    <cellStyle name="40% - Акцент2 38" xfId="537"/>
    <cellStyle name="40% - Акцент2 39" xfId="538"/>
    <cellStyle name="40% - Акцент2 4" xfId="539"/>
    <cellStyle name="40% - Акцент2 40" xfId="540"/>
    <cellStyle name="40% - Акцент2 41" xfId="541"/>
    <cellStyle name="40% - Акцент2 42" xfId="542"/>
    <cellStyle name="40% - Акцент2 43" xfId="543"/>
    <cellStyle name="40% - Акцент2 44" xfId="544"/>
    <cellStyle name="40% - Акцент2 45" xfId="545"/>
    <cellStyle name="40% - Акцент2 46" xfId="546"/>
    <cellStyle name="40% - Акцент2 47" xfId="547"/>
    <cellStyle name="40% - Акцент2 48" xfId="548"/>
    <cellStyle name="40% - Акцент2 49" xfId="549"/>
    <cellStyle name="40% - Акцент2 5" xfId="550"/>
    <cellStyle name="40% - Акцент2 50" xfId="551"/>
    <cellStyle name="40% - Акцент2 51" xfId="552"/>
    <cellStyle name="40% - Акцент2 52" xfId="553"/>
    <cellStyle name="40% - Акцент2 53" xfId="554"/>
    <cellStyle name="40% - Акцент2 54" xfId="555"/>
    <cellStyle name="40% - Акцент2 55" xfId="556"/>
    <cellStyle name="40% - Акцент2 56" xfId="557"/>
    <cellStyle name="40% - Акцент2 57" xfId="558"/>
    <cellStyle name="40% - Акцент2 58" xfId="559"/>
    <cellStyle name="40% - Акцент2 59" xfId="560"/>
    <cellStyle name="40% - Акцент2 6" xfId="561"/>
    <cellStyle name="40% - Акцент2 60" xfId="562"/>
    <cellStyle name="40% - Акцент2 61" xfId="563"/>
    <cellStyle name="40% - Акцент2 62" xfId="564"/>
    <cellStyle name="40% - Акцент2 63" xfId="565"/>
    <cellStyle name="40% - Акцент2 7" xfId="566"/>
    <cellStyle name="40% - Акцент2 8" xfId="567"/>
    <cellStyle name="40% - Акцент2 9" xfId="568"/>
    <cellStyle name="40% - Акцент3 10" xfId="569"/>
    <cellStyle name="40% - Акцент3 11" xfId="570"/>
    <cellStyle name="40% - Акцент3 12" xfId="571"/>
    <cellStyle name="40% - Акцент3 13" xfId="572"/>
    <cellStyle name="40% - Акцент3 14" xfId="573"/>
    <cellStyle name="40% - Акцент3 15" xfId="574"/>
    <cellStyle name="40% - Акцент3 16" xfId="575"/>
    <cellStyle name="40% - Акцент3 17" xfId="576"/>
    <cellStyle name="40% - Акцент3 18" xfId="577"/>
    <cellStyle name="40% - Акцент3 19" xfId="578"/>
    <cellStyle name="40% - Акцент3 2" xfId="579"/>
    <cellStyle name="40% - Акцент3 20" xfId="580"/>
    <cellStyle name="40% - Акцент3 21" xfId="581"/>
    <cellStyle name="40% - Акцент3 22" xfId="582"/>
    <cellStyle name="40% - Акцент3 23" xfId="583"/>
    <cellStyle name="40% - Акцент3 24" xfId="584"/>
    <cellStyle name="40% - Акцент3 25" xfId="585"/>
    <cellStyle name="40% - Акцент3 26" xfId="586"/>
    <cellStyle name="40% - Акцент3 27" xfId="587"/>
    <cellStyle name="40% - Акцент3 28" xfId="588"/>
    <cellStyle name="40% - Акцент3 29" xfId="589"/>
    <cellStyle name="40% - Акцент3 3" xfId="590"/>
    <cellStyle name="40% - Акцент3 30" xfId="591"/>
    <cellStyle name="40% - Акцент3 31" xfId="592"/>
    <cellStyle name="40% - Акцент3 32" xfId="593"/>
    <cellStyle name="40% - Акцент3 33" xfId="594"/>
    <cellStyle name="40% - Акцент3 34" xfId="595"/>
    <cellStyle name="40% - Акцент3 35" xfId="596"/>
    <cellStyle name="40% - Акцент3 36" xfId="597"/>
    <cellStyle name="40% - Акцент3 37" xfId="598"/>
    <cellStyle name="40% - Акцент3 38" xfId="599"/>
    <cellStyle name="40% - Акцент3 39" xfId="600"/>
    <cellStyle name="40% - Акцент3 4" xfId="601"/>
    <cellStyle name="40% - Акцент3 40" xfId="602"/>
    <cellStyle name="40% - Акцент3 41" xfId="603"/>
    <cellStyle name="40% - Акцент3 42" xfId="604"/>
    <cellStyle name="40% - Акцент3 43" xfId="605"/>
    <cellStyle name="40% - Акцент3 44" xfId="606"/>
    <cellStyle name="40% - Акцент3 45" xfId="607"/>
    <cellStyle name="40% - Акцент3 46" xfId="608"/>
    <cellStyle name="40% - Акцент3 47" xfId="609"/>
    <cellStyle name="40% - Акцент3 48" xfId="610"/>
    <cellStyle name="40% - Акцент3 49" xfId="611"/>
    <cellStyle name="40% - Акцент3 5" xfId="612"/>
    <cellStyle name="40% - Акцент3 50" xfId="613"/>
    <cellStyle name="40% - Акцент3 51" xfId="614"/>
    <cellStyle name="40% - Акцент3 52" xfId="615"/>
    <cellStyle name="40% - Акцент3 53" xfId="616"/>
    <cellStyle name="40% - Акцент3 54" xfId="617"/>
    <cellStyle name="40% - Акцент3 55" xfId="618"/>
    <cellStyle name="40% - Акцент3 56" xfId="619"/>
    <cellStyle name="40% - Акцент3 57" xfId="620"/>
    <cellStyle name="40% - Акцент3 58" xfId="621"/>
    <cellStyle name="40% - Акцент3 59" xfId="622"/>
    <cellStyle name="40% - Акцент3 6" xfId="623"/>
    <cellStyle name="40% - Акцент3 60" xfId="624"/>
    <cellStyle name="40% - Акцент3 61" xfId="625"/>
    <cellStyle name="40% - Акцент3 62" xfId="626"/>
    <cellStyle name="40% - Акцент3 63" xfId="627"/>
    <cellStyle name="40% - Акцент3 7" xfId="628"/>
    <cellStyle name="40% - Акцент3 8" xfId="629"/>
    <cellStyle name="40% - Акцент3 9" xfId="630"/>
    <cellStyle name="40% - Акцент4 10" xfId="631"/>
    <cellStyle name="40% - Акцент4 11" xfId="632"/>
    <cellStyle name="40% - Акцент4 12" xfId="633"/>
    <cellStyle name="40% - Акцент4 13" xfId="634"/>
    <cellStyle name="40% - Акцент4 14" xfId="635"/>
    <cellStyle name="40% - Акцент4 15" xfId="636"/>
    <cellStyle name="40% - Акцент4 16" xfId="637"/>
    <cellStyle name="40% - Акцент4 17" xfId="638"/>
    <cellStyle name="40% - Акцент4 18" xfId="639"/>
    <cellStyle name="40% - Акцент4 19" xfId="640"/>
    <cellStyle name="40% - Акцент4 2" xfId="641"/>
    <cellStyle name="40% - Акцент4 20" xfId="642"/>
    <cellStyle name="40% - Акцент4 21" xfId="643"/>
    <cellStyle name="40% - Акцент4 22" xfId="644"/>
    <cellStyle name="40% - Акцент4 23" xfId="645"/>
    <cellStyle name="40% - Акцент4 24" xfId="646"/>
    <cellStyle name="40% - Акцент4 25" xfId="647"/>
    <cellStyle name="40% - Акцент4 26" xfId="648"/>
    <cellStyle name="40% - Акцент4 27" xfId="649"/>
    <cellStyle name="40% - Акцент4 28" xfId="650"/>
    <cellStyle name="40% - Акцент4 29" xfId="651"/>
    <cellStyle name="40% - Акцент4 3" xfId="652"/>
    <cellStyle name="40% - Акцент4 30" xfId="653"/>
    <cellStyle name="40% - Акцент4 31" xfId="654"/>
    <cellStyle name="40% - Акцент4 32" xfId="655"/>
    <cellStyle name="40% - Акцент4 33" xfId="656"/>
    <cellStyle name="40% - Акцент4 34" xfId="657"/>
    <cellStyle name="40% - Акцент4 35" xfId="658"/>
    <cellStyle name="40% - Акцент4 36" xfId="659"/>
    <cellStyle name="40% - Акцент4 37" xfId="660"/>
    <cellStyle name="40% - Акцент4 38" xfId="661"/>
    <cellStyle name="40% - Акцент4 39" xfId="662"/>
    <cellStyle name="40% - Акцент4 4" xfId="663"/>
    <cellStyle name="40% - Акцент4 40" xfId="664"/>
    <cellStyle name="40% - Акцент4 41" xfId="665"/>
    <cellStyle name="40% - Акцент4 42" xfId="666"/>
    <cellStyle name="40% - Акцент4 43" xfId="667"/>
    <cellStyle name="40% - Акцент4 44" xfId="668"/>
    <cellStyle name="40% - Акцент4 45" xfId="669"/>
    <cellStyle name="40% - Акцент4 46" xfId="670"/>
    <cellStyle name="40% - Акцент4 47" xfId="671"/>
    <cellStyle name="40% - Акцент4 48" xfId="672"/>
    <cellStyle name="40% - Акцент4 49" xfId="673"/>
    <cellStyle name="40% - Акцент4 5" xfId="674"/>
    <cellStyle name="40% - Акцент4 50" xfId="675"/>
    <cellStyle name="40% - Акцент4 51" xfId="676"/>
    <cellStyle name="40% - Акцент4 52" xfId="677"/>
    <cellStyle name="40% - Акцент4 53" xfId="678"/>
    <cellStyle name="40% - Акцент4 54" xfId="679"/>
    <cellStyle name="40% - Акцент4 55" xfId="680"/>
    <cellStyle name="40% - Акцент4 56" xfId="681"/>
    <cellStyle name="40% - Акцент4 57" xfId="682"/>
    <cellStyle name="40% - Акцент4 58" xfId="683"/>
    <cellStyle name="40% - Акцент4 59" xfId="684"/>
    <cellStyle name="40% - Акцент4 6" xfId="685"/>
    <cellStyle name="40% - Акцент4 60" xfId="686"/>
    <cellStyle name="40% - Акцент4 61" xfId="687"/>
    <cellStyle name="40% - Акцент4 62" xfId="688"/>
    <cellStyle name="40% - Акцент4 63" xfId="689"/>
    <cellStyle name="40% - Акцент4 7" xfId="690"/>
    <cellStyle name="40% - Акцент4 8" xfId="691"/>
    <cellStyle name="40% - Акцент4 9" xfId="692"/>
    <cellStyle name="40% - Акцент5 10" xfId="693"/>
    <cellStyle name="40% - Акцент5 11" xfId="694"/>
    <cellStyle name="40% - Акцент5 12" xfId="695"/>
    <cellStyle name="40% - Акцент5 13" xfId="696"/>
    <cellStyle name="40% - Акцент5 14" xfId="697"/>
    <cellStyle name="40% - Акцент5 15" xfId="698"/>
    <cellStyle name="40% - Акцент5 16" xfId="699"/>
    <cellStyle name="40% - Акцент5 17" xfId="700"/>
    <cellStyle name="40% - Акцент5 18" xfId="701"/>
    <cellStyle name="40% - Акцент5 19" xfId="702"/>
    <cellStyle name="40% - Акцент5 2" xfId="703"/>
    <cellStyle name="40% - Акцент5 20" xfId="704"/>
    <cellStyle name="40% - Акцент5 21" xfId="705"/>
    <cellStyle name="40% - Акцент5 22" xfId="706"/>
    <cellStyle name="40% - Акцент5 23" xfId="707"/>
    <cellStyle name="40% - Акцент5 24" xfId="708"/>
    <cellStyle name="40% - Акцент5 25" xfId="709"/>
    <cellStyle name="40% - Акцент5 26" xfId="710"/>
    <cellStyle name="40% - Акцент5 27" xfId="711"/>
    <cellStyle name="40% - Акцент5 28" xfId="712"/>
    <cellStyle name="40% - Акцент5 29" xfId="713"/>
    <cellStyle name="40% - Акцент5 3" xfId="714"/>
    <cellStyle name="40% - Акцент5 30" xfId="715"/>
    <cellStyle name="40% - Акцент5 31" xfId="716"/>
    <cellStyle name="40% - Акцент5 32" xfId="717"/>
    <cellStyle name="40% - Акцент5 33" xfId="718"/>
    <cellStyle name="40% - Акцент5 34" xfId="719"/>
    <cellStyle name="40% - Акцент5 35" xfId="720"/>
    <cellStyle name="40% - Акцент5 36" xfId="721"/>
    <cellStyle name="40% - Акцент5 37" xfId="722"/>
    <cellStyle name="40% - Акцент5 38" xfId="723"/>
    <cellStyle name="40% - Акцент5 39" xfId="724"/>
    <cellStyle name="40% - Акцент5 4" xfId="725"/>
    <cellStyle name="40% - Акцент5 40" xfId="726"/>
    <cellStyle name="40% - Акцент5 41" xfId="727"/>
    <cellStyle name="40% - Акцент5 42" xfId="728"/>
    <cellStyle name="40% - Акцент5 43" xfId="729"/>
    <cellStyle name="40% - Акцент5 44" xfId="730"/>
    <cellStyle name="40% - Акцент5 45" xfId="731"/>
    <cellStyle name="40% - Акцент5 46" xfId="732"/>
    <cellStyle name="40% - Акцент5 47" xfId="733"/>
    <cellStyle name="40% - Акцент5 48" xfId="734"/>
    <cellStyle name="40% - Акцент5 49" xfId="735"/>
    <cellStyle name="40% - Акцент5 5" xfId="736"/>
    <cellStyle name="40% - Акцент5 50" xfId="737"/>
    <cellStyle name="40% - Акцент5 51" xfId="738"/>
    <cellStyle name="40% - Акцент5 52" xfId="739"/>
    <cellStyle name="40% - Акцент5 53" xfId="740"/>
    <cellStyle name="40% - Акцент5 54" xfId="741"/>
    <cellStyle name="40% - Акцент5 55" xfId="742"/>
    <cellStyle name="40% - Акцент5 56" xfId="743"/>
    <cellStyle name="40% - Акцент5 57" xfId="744"/>
    <cellStyle name="40% - Акцент5 58" xfId="745"/>
    <cellStyle name="40% - Акцент5 59" xfId="746"/>
    <cellStyle name="40% - Акцент5 6" xfId="747"/>
    <cellStyle name="40% - Акцент5 60" xfId="748"/>
    <cellStyle name="40% - Акцент5 61" xfId="749"/>
    <cellStyle name="40% - Акцент5 62" xfId="750"/>
    <cellStyle name="40% - Акцент5 63" xfId="751"/>
    <cellStyle name="40% - Акцент5 7" xfId="752"/>
    <cellStyle name="40% - Акцент5 8" xfId="753"/>
    <cellStyle name="40% - Акцент5 9" xfId="754"/>
    <cellStyle name="40% - Акцент6 10" xfId="755"/>
    <cellStyle name="40% - Акцент6 11" xfId="756"/>
    <cellStyle name="40% - Акцент6 12" xfId="757"/>
    <cellStyle name="40% - Акцент6 13" xfId="758"/>
    <cellStyle name="40% - Акцент6 14" xfId="759"/>
    <cellStyle name="40% - Акцент6 15" xfId="760"/>
    <cellStyle name="40% - Акцент6 16" xfId="761"/>
    <cellStyle name="40% - Акцент6 17" xfId="762"/>
    <cellStyle name="40% - Акцент6 18" xfId="763"/>
    <cellStyle name="40% - Акцент6 19" xfId="764"/>
    <cellStyle name="40% - Акцент6 2" xfId="765"/>
    <cellStyle name="40% - Акцент6 20" xfId="766"/>
    <cellStyle name="40% - Акцент6 21" xfId="767"/>
    <cellStyle name="40% - Акцент6 22" xfId="768"/>
    <cellStyle name="40% - Акцент6 23" xfId="769"/>
    <cellStyle name="40% - Акцент6 24" xfId="770"/>
    <cellStyle name="40% - Акцент6 25" xfId="771"/>
    <cellStyle name="40% - Акцент6 26" xfId="772"/>
    <cellStyle name="40% - Акцент6 27" xfId="773"/>
    <cellStyle name="40% - Акцент6 28" xfId="774"/>
    <cellStyle name="40% - Акцент6 29" xfId="775"/>
    <cellStyle name="40% - Акцент6 3" xfId="776"/>
    <cellStyle name="40% - Акцент6 30" xfId="777"/>
    <cellStyle name="40% - Акцент6 31" xfId="778"/>
    <cellStyle name="40% - Акцент6 32" xfId="779"/>
    <cellStyle name="40% - Акцент6 33" xfId="780"/>
    <cellStyle name="40% - Акцент6 34" xfId="781"/>
    <cellStyle name="40% - Акцент6 35" xfId="782"/>
    <cellStyle name="40% - Акцент6 36" xfId="783"/>
    <cellStyle name="40% - Акцент6 37" xfId="784"/>
    <cellStyle name="40% - Акцент6 38" xfId="785"/>
    <cellStyle name="40% - Акцент6 39" xfId="786"/>
    <cellStyle name="40% - Акцент6 4" xfId="787"/>
    <cellStyle name="40% - Акцент6 40" xfId="788"/>
    <cellStyle name="40% - Акцент6 41" xfId="789"/>
    <cellStyle name="40% - Акцент6 42" xfId="790"/>
    <cellStyle name="40% - Акцент6 43" xfId="791"/>
    <cellStyle name="40% - Акцент6 44" xfId="792"/>
    <cellStyle name="40% - Акцент6 45" xfId="793"/>
    <cellStyle name="40% - Акцент6 46" xfId="794"/>
    <cellStyle name="40% - Акцент6 47" xfId="795"/>
    <cellStyle name="40% - Акцент6 48" xfId="796"/>
    <cellStyle name="40% - Акцент6 49" xfId="797"/>
    <cellStyle name="40% - Акцент6 5" xfId="798"/>
    <cellStyle name="40% - Акцент6 50" xfId="799"/>
    <cellStyle name="40% - Акцент6 51" xfId="800"/>
    <cellStyle name="40% - Акцент6 52" xfId="801"/>
    <cellStyle name="40% - Акцент6 53" xfId="802"/>
    <cellStyle name="40% - Акцент6 54" xfId="803"/>
    <cellStyle name="40% - Акцент6 55" xfId="804"/>
    <cellStyle name="40% - Акцент6 56" xfId="805"/>
    <cellStyle name="40% - Акцент6 57" xfId="806"/>
    <cellStyle name="40% - Акцент6 58" xfId="807"/>
    <cellStyle name="40% - Акцент6 59" xfId="808"/>
    <cellStyle name="40% - Акцент6 6" xfId="809"/>
    <cellStyle name="40% - Акцент6 60" xfId="810"/>
    <cellStyle name="40% - Акцент6 61" xfId="811"/>
    <cellStyle name="40% - Акцент6 62" xfId="812"/>
    <cellStyle name="40% - Акцент6 63" xfId="813"/>
    <cellStyle name="40% - Акцент6 7" xfId="814"/>
    <cellStyle name="40% - Акцент6 8" xfId="815"/>
    <cellStyle name="40% - Акцент6 9" xfId="816"/>
    <cellStyle name="60% - Акцент1 10" xfId="817"/>
    <cellStyle name="60% - Акцент1 11" xfId="818"/>
    <cellStyle name="60% - Акцент1 12" xfId="819"/>
    <cellStyle name="60% - Акцент1 13" xfId="820"/>
    <cellStyle name="60% - Акцент1 14" xfId="821"/>
    <cellStyle name="60% - Акцент1 15" xfId="822"/>
    <cellStyle name="60% - Акцент1 16" xfId="823"/>
    <cellStyle name="60% - Акцент1 17" xfId="824"/>
    <cellStyle name="60% - Акцент1 18" xfId="825"/>
    <cellStyle name="60% - Акцент1 19" xfId="826"/>
    <cellStyle name="60% - Акцент1 2" xfId="827"/>
    <cellStyle name="60% - Акцент1 20" xfId="828"/>
    <cellStyle name="60% - Акцент1 21" xfId="829"/>
    <cellStyle name="60% - Акцент1 22" xfId="830"/>
    <cellStyle name="60% - Акцент1 23" xfId="831"/>
    <cellStyle name="60% - Акцент1 24" xfId="832"/>
    <cellStyle name="60% - Акцент1 25" xfId="833"/>
    <cellStyle name="60% - Акцент1 26" xfId="834"/>
    <cellStyle name="60% - Акцент1 27" xfId="835"/>
    <cellStyle name="60% - Акцент1 28" xfId="836"/>
    <cellStyle name="60% - Акцент1 29" xfId="837"/>
    <cellStyle name="60% - Акцент1 3" xfId="838"/>
    <cellStyle name="60% - Акцент1 30" xfId="839"/>
    <cellStyle name="60% - Акцент1 31" xfId="840"/>
    <cellStyle name="60% - Акцент1 32" xfId="841"/>
    <cellStyle name="60% - Акцент1 33" xfId="842"/>
    <cellStyle name="60% - Акцент1 34" xfId="843"/>
    <cellStyle name="60% - Акцент1 35" xfId="844"/>
    <cellStyle name="60% - Акцент1 36" xfId="845"/>
    <cellStyle name="60% - Акцент1 37" xfId="846"/>
    <cellStyle name="60% - Акцент1 38" xfId="847"/>
    <cellStyle name="60% - Акцент1 39" xfId="848"/>
    <cellStyle name="60% - Акцент1 4" xfId="849"/>
    <cellStyle name="60% - Акцент1 40" xfId="850"/>
    <cellStyle name="60% - Акцент1 41" xfId="851"/>
    <cellStyle name="60% - Акцент1 42" xfId="852"/>
    <cellStyle name="60% - Акцент1 43" xfId="853"/>
    <cellStyle name="60% - Акцент1 44" xfId="854"/>
    <cellStyle name="60% - Акцент1 45" xfId="855"/>
    <cellStyle name="60% - Акцент1 46" xfId="856"/>
    <cellStyle name="60% - Акцент1 47" xfId="857"/>
    <cellStyle name="60% - Акцент1 48" xfId="858"/>
    <cellStyle name="60% - Акцент1 49" xfId="859"/>
    <cellStyle name="60% - Акцент1 5" xfId="860"/>
    <cellStyle name="60% - Акцент1 50" xfId="861"/>
    <cellStyle name="60% - Акцент1 51" xfId="862"/>
    <cellStyle name="60% - Акцент1 52" xfId="863"/>
    <cellStyle name="60% - Акцент1 53" xfId="864"/>
    <cellStyle name="60% - Акцент1 54" xfId="865"/>
    <cellStyle name="60% - Акцент1 55" xfId="866"/>
    <cellStyle name="60% - Акцент1 56" xfId="867"/>
    <cellStyle name="60% - Акцент1 57" xfId="868"/>
    <cellStyle name="60% - Акцент1 58" xfId="869"/>
    <cellStyle name="60% - Акцент1 59" xfId="870"/>
    <cellStyle name="60% - Акцент1 6" xfId="871"/>
    <cellStyle name="60% - Акцент1 60" xfId="872"/>
    <cellStyle name="60% - Акцент1 61" xfId="873"/>
    <cellStyle name="60% - Акцент1 62" xfId="874"/>
    <cellStyle name="60% - Акцент1 63" xfId="875"/>
    <cellStyle name="60% - Акцент1 7" xfId="876"/>
    <cellStyle name="60% - Акцент1 8" xfId="877"/>
    <cellStyle name="60% - Акцент1 9" xfId="878"/>
    <cellStyle name="60% - Акцент2 10" xfId="879"/>
    <cellStyle name="60% - Акцент2 11" xfId="880"/>
    <cellStyle name="60% - Акцент2 12" xfId="881"/>
    <cellStyle name="60% - Акцент2 13" xfId="882"/>
    <cellStyle name="60% - Акцент2 14" xfId="883"/>
    <cellStyle name="60% - Акцент2 15" xfId="884"/>
    <cellStyle name="60% - Акцент2 16" xfId="885"/>
    <cellStyle name="60% - Акцент2 17" xfId="886"/>
    <cellStyle name="60% - Акцент2 18" xfId="887"/>
    <cellStyle name="60% - Акцент2 19" xfId="888"/>
    <cellStyle name="60% - Акцент2 2" xfId="889"/>
    <cellStyle name="60% - Акцент2 20" xfId="890"/>
    <cellStyle name="60% - Акцент2 21" xfId="891"/>
    <cellStyle name="60% - Акцент2 22" xfId="892"/>
    <cellStyle name="60% - Акцент2 23" xfId="893"/>
    <cellStyle name="60% - Акцент2 24" xfId="894"/>
    <cellStyle name="60% - Акцент2 25" xfId="895"/>
    <cellStyle name="60% - Акцент2 26" xfId="896"/>
    <cellStyle name="60% - Акцент2 27" xfId="897"/>
    <cellStyle name="60% - Акцент2 28" xfId="898"/>
    <cellStyle name="60% - Акцент2 29" xfId="899"/>
    <cellStyle name="60% - Акцент2 3" xfId="900"/>
    <cellStyle name="60% - Акцент2 30" xfId="901"/>
    <cellStyle name="60% - Акцент2 31" xfId="902"/>
    <cellStyle name="60% - Акцент2 32" xfId="903"/>
    <cellStyle name="60% - Акцент2 33" xfId="904"/>
    <cellStyle name="60% - Акцент2 34" xfId="905"/>
    <cellStyle name="60% - Акцент2 35" xfId="906"/>
    <cellStyle name="60% - Акцент2 36" xfId="907"/>
    <cellStyle name="60% - Акцент2 37" xfId="908"/>
    <cellStyle name="60% - Акцент2 38" xfId="909"/>
    <cellStyle name="60% - Акцент2 39" xfId="910"/>
    <cellStyle name="60% - Акцент2 4" xfId="911"/>
    <cellStyle name="60% - Акцент2 40" xfId="912"/>
    <cellStyle name="60% - Акцент2 41" xfId="913"/>
    <cellStyle name="60% - Акцент2 42" xfId="914"/>
    <cellStyle name="60% - Акцент2 43" xfId="915"/>
    <cellStyle name="60% - Акцент2 44" xfId="916"/>
    <cellStyle name="60% - Акцент2 45" xfId="917"/>
    <cellStyle name="60% - Акцент2 46" xfId="918"/>
    <cellStyle name="60% - Акцент2 47" xfId="919"/>
    <cellStyle name="60% - Акцент2 48" xfId="920"/>
    <cellStyle name="60% - Акцент2 49" xfId="921"/>
    <cellStyle name="60% - Акцент2 5" xfId="922"/>
    <cellStyle name="60% - Акцент2 50" xfId="923"/>
    <cellStyle name="60% - Акцент2 51" xfId="924"/>
    <cellStyle name="60% - Акцент2 52" xfId="925"/>
    <cellStyle name="60% - Акцент2 53" xfId="926"/>
    <cellStyle name="60% - Акцент2 54" xfId="927"/>
    <cellStyle name="60% - Акцент2 55" xfId="928"/>
    <cellStyle name="60% - Акцент2 56" xfId="929"/>
    <cellStyle name="60% - Акцент2 57" xfId="930"/>
    <cellStyle name="60% - Акцент2 58" xfId="931"/>
    <cellStyle name="60% - Акцент2 59" xfId="932"/>
    <cellStyle name="60% - Акцент2 6" xfId="933"/>
    <cellStyle name="60% - Акцент2 60" xfId="934"/>
    <cellStyle name="60% - Акцент2 61" xfId="935"/>
    <cellStyle name="60% - Акцент2 62" xfId="936"/>
    <cellStyle name="60% - Акцент2 63" xfId="937"/>
    <cellStyle name="60% - Акцент2 7" xfId="938"/>
    <cellStyle name="60% - Акцент2 8" xfId="939"/>
    <cellStyle name="60% - Акцент2 9" xfId="940"/>
    <cellStyle name="60% - Акцент3 10" xfId="941"/>
    <cellStyle name="60% - Акцент3 11" xfId="942"/>
    <cellStyle name="60% - Акцент3 12" xfId="943"/>
    <cellStyle name="60% - Акцент3 13" xfId="944"/>
    <cellStyle name="60% - Акцент3 14" xfId="945"/>
    <cellStyle name="60% - Акцент3 15" xfId="946"/>
    <cellStyle name="60% - Акцент3 16" xfId="947"/>
    <cellStyle name="60% - Акцент3 17" xfId="948"/>
    <cellStyle name="60% - Акцент3 18" xfId="949"/>
    <cellStyle name="60% - Акцент3 19" xfId="950"/>
    <cellStyle name="60% - Акцент3 2" xfId="951"/>
    <cellStyle name="60% - Акцент3 20" xfId="952"/>
    <cellStyle name="60% - Акцент3 21" xfId="953"/>
    <cellStyle name="60% - Акцент3 22" xfId="954"/>
    <cellStyle name="60% - Акцент3 23" xfId="955"/>
    <cellStyle name="60% - Акцент3 24" xfId="956"/>
    <cellStyle name="60% - Акцент3 25" xfId="957"/>
    <cellStyle name="60% - Акцент3 26" xfId="958"/>
    <cellStyle name="60% - Акцент3 27" xfId="959"/>
    <cellStyle name="60% - Акцент3 28" xfId="960"/>
    <cellStyle name="60% - Акцент3 29" xfId="961"/>
    <cellStyle name="60% - Акцент3 3" xfId="962"/>
    <cellStyle name="60% - Акцент3 30" xfId="963"/>
    <cellStyle name="60% - Акцент3 31" xfId="964"/>
    <cellStyle name="60% - Акцент3 32" xfId="965"/>
    <cellStyle name="60% - Акцент3 33" xfId="966"/>
    <cellStyle name="60% - Акцент3 34" xfId="967"/>
    <cellStyle name="60% - Акцент3 35" xfId="968"/>
    <cellStyle name="60% - Акцент3 36" xfId="969"/>
    <cellStyle name="60% - Акцент3 37" xfId="970"/>
    <cellStyle name="60% - Акцент3 38" xfId="971"/>
    <cellStyle name="60% - Акцент3 39" xfId="972"/>
    <cellStyle name="60% - Акцент3 4" xfId="973"/>
    <cellStyle name="60% - Акцент3 40" xfId="974"/>
    <cellStyle name="60% - Акцент3 41" xfId="975"/>
    <cellStyle name="60% - Акцент3 42" xfId="976"/>
    <cellStyle name="60% - Акцент3 43" xfId="977"/>
    <cellStyle name="60% - Акцент3 44" xfId="978"/>
    <cellStyle name="60% - Акцент3 45" xfId="979"/>
    <cellStyle name="60% - Акцент3 46" xfId="980"/>
    <cellStyle name="60% - Акцент3 47" xfId="981"/>
    <cellStyle name="60% - Акцент3 48" xfId="982"/>
    <cellStyle name="60% - Акцент3 49" xfId="983"/>
    <cellStyle name="60% - Акцент3 5" xfId="984"/>
    <cellStyle name="60% - Акцент3 50" xfId="985"/>
    <cellStyle name="60% - Акцент3 51" xfId="986"/>
    <cellStyle name="60% - Акцент3 52" xfId="987"/>
    <cellStyle name="60% - Акцент3 53" xfId="988"/>
    <cellStyle name="60% - Акцент3 54" xfId="989"/>
    <cellStyle name="60% - Акцент3 55" xfId="990"/>
    <cellStyle name="60% - Акцент3 56" xfId="991"/>
    <cellStyle name="60% - Акцент3 57" xfId="992"/>
    <cellStyle name="60% - Акцент3 58" xfId="993"/>
    <cellStyle name="60% - Акцент3 59" xfId="994"/>
    <cellStyle name="60% - Акцент3 6" xfId="995"/>
    <cellStyle name="60% - Акцент3 60" xfId="996"/>
    <cellStyle name="60% - Акцент3 61" xfId="997"/>
    <cellStyle name="60% - Акцент3 62" xfId="998"/>
    <cellStyle name="60% - Акцент3 63" xfId="999"/>
    <cellStyle name="60% - Акцент3 7" xfId="1000"/>
    <cellStyle name="60% - Акцент3 8" xfId="1001"/>
    <cellStyle name="60% - Акцент3 9" xfId="1002"/>
    <cellStyle name="60% - Акцент4 10" xfId="1003"/>
    <cellStyle name="60% - Акцент4 11" xfId="1004"/>
    <cellStyle name="60% - Акцент4 12" xfId="1005"/>
    <cellStyle name="60% - Акцент4 13" xfId="1006"/>
    <cellStyle name="60% - Акцент4 14" xfId="1007"/>
    <cellStyle name="60% - Акцент4 15" xfId="1008"/>
    <cellStyle name="60% - Акцент4 16" xfId="1009"/>
    <cellStyle name="60% - Акцент4 17" xfId="1010"/>
    <cellStyle name="60% - Акцент4 18" xfId="1011"/>
    <cellStyle name="60% - Акцент4 19" xfId="1012"/>
    <cellStyle name="60% - Акцент4 2" xfId="1013"/>
    <cellStyle name="60% - Акцент4 20" xfId="1014"/>
    <cellStyle name="60% - Акцент4 21" xfId="1015"/>
    <cellStyle name="60% - Акцент4 22" xfId="1016"/>
    <cellStyle name="60% - Акцент4 23" xfId="1017"/>
    <cellStyle name="60% - Акцент4 24" xfId="1018"/>
    <cellStyle name="60% - Акцент4 25" xfId="1019"/>
    <cellStyle name="60% - Акцент4 26" xfId="1020"/>
    <cellStyle name="60% - Акцент4 27" xfId="1021"/>
    <cellStyle name="60% - Акцент4 28" xfId="1022"/>
    <cellStyle name="60% - Акцент4 29" xfId="1023"/>
    <cellStyle name="60% - Акцент4 3" xfId="1024"/>
    <cellStyle name="60% - Акцент4 30" xfId="1025"/>
    <cellStyle name="60% - Акцент4 31" xfId="1026"/>
    <cellStyle name="60% - Акцент4 32" xfId="1027"/>
    <cellStyle name="60% - Акцент4 33" xfId="1028"/>
    <cellStyle name="60% - Акцент4 34" xfId="1029"/>
    <cellStyle name="60% - Акцент4 35" xfId="1030"/>
    <cellStyle name="60% - Акцент4 36" xfId="1031"/>
    <cellStyle name="60% - Акцент4 37" xfId="1032"/>
    <cellStyle name="60% - Акцент4 38" xfId="1033"/>
    <cellStyle name="60% - Акцент4 39" xfId="1034"/>
    <cellStyle name="60% - Акцент4 4" xfId="1035"/>
    <cellStyle name="60% - Акцент4 40" xfId="1036"/>
    <cellStyle name="60% - Акцент4 41" xfId="1037"/>
    <cellStyle name="60% - Акцент4 42" xfId="1038"/>
    <cellStyle name="60% - Акцент4 43" xfId="1039"/>
    <cellStyle name="60% - Акцент4 44" xfId="1040"/>
    <cellStyle name="60% - Акцент4 45" xfId="1041"/>
    <cellStyle name="60% - Акцент4 46" xfId="1042"/>
    <cellStyle name="60% - Акцент4 47" xfId="1043"/>
    <cellStyle name="60% - Акцент4 48" xfId="1044"/>
    <cellStyle name="60% - Акцент4 49" xfId="1045"/>
    <cellStyle name="60% - Акцент4 5" xfId="1046"/>
    <cellStyle name="60% - Акцент4 50" xfId="1047"/>
    <cellStyle name="60% - Акцент4 51" xfId="1048"/>
    <cellStyle name="60% - Акцент4 52" xfId="1049"/>
    <cellStyle name="60% - Акцент4 53" xfId="1050"/>
    <cellStyle name="60% - Акцент4 54" xfId="1051"/>
    <cellStyle name="60% - Акцент4 55" xfId="1052"/>
    <cellStyle name="60% - Акцент4 56" xfId="1053"/>
    <cellStyle name="60% - Акцент4 57" xfId="1054"/>
    <cellStyle name="60% - Акцент4 58" xfId="1055"/>
    <cellStyle name="60% - Акцент4 59" xfId="1056"/>
    <cellStyle name="60% - Акцент4 6" xfId="1057"/>
    <cellStyle name="60% - Акцент4 60" xfId="1058"/>
    <cellStyle name="60% - Акцент4 61" xfId="1059"/>
    <cellStyle name="60% - Акцент4 62" xfId="1060"/>
    <cellStyle name="60% - Акцент4 63" xfId="1061"/>
    <cellStyle name="60% - Акцент4 7" xfId="1062"/>
    <cellStyle name="60% - Акцент4 8" xfId="1063"/>
    <cellStyle name="60% - Акцент4 9" xfId="1064"/>
    <cellStyle name="60% - Акцент5 10" xfId="1065"/>
    <cellStyle name="60% - Акцент5 11" xfId="1066"/>
    <cellStyle name="60% - Акцент5 12" xfId="1067"/>
    <cellStyle name="60% - Акцент5 13" xfId="1068"/>
    <cellStyle name="60% - Акцент5 14" xfId="1069"/>
    <cellStyle name="60% - Акцент5 15" xfId="1070"/>
    <cellStyle name="60% - Акцент5 16" xfId="1071"/>
    <cellStyle name="60% - Акцент5 17" xfId="1072"/>
    <cellStyle name="60% - Акцент5 18" xfId="1073"/>
    <cellStyle name="60% - Акцент5 19" xfId="1074"/>
    <cellStyle name="60% - Акцент5 2" xfId="1075"/>
    <cellStyle name="60% - Акцент5 20" xfId="1076"/>
    <cellStyle name="60% - Акцент5 21" xfId="1077"/>
    <cellStyle name="60% - Акцент5 22" xfId="1078"/>
    <cellStyle name="60% - Акцент5 23" xfId="1079"/>
    <cellStyle name="60% - Акцент5 24" xfId="1080"/>
    <cellStyle name="60% - Акцент5 25" xfId="1081"/>
    <cellStyle name="60% - Акцент5 26" xfId="1082"/>
    <cellStyle name="60% - Акцент5 27" xfId="1083"/>
    <cellStyle name="60% - Акцент5 28" xfId="1084"/>
    <cellStyle name="60% - Акцент5 29" xfId="1085"/>
    <cellStyle name="60% - Акцент5 3" xfId="1086"/>
    <cellStyle name="60% - Акцент5 30" xfId="1087"/>
    <cellStyle name="60% - Акцент5 31" xfId="1088"/>
    <cellStyle name="60% - Акцент5 32" xfId="1089"/>
    <cellStyle name="60% - Акцент5 33" xfId="1090"/>
    <cellStyle name="60% - Акцент5 34" xfId="1091"/>
    <cellStyle name="60% - Акцент5 35" xfId="1092"/>
    <cellStyle name="60% - Акцент5 36" xfId="1093"/>
    <cellStyle name="60% - Акцент5 37" xfId="1094"/>
    <cellStyle name="60% - Акцент5 38" xfId="1095"/>
    <cellStyle name="60% - Акцент5 39" xfId="1096"/>
    <cellStyle name="60% - Акцент5 4" xfId="1097"/>
    <cellStyle name="60% - Акцент5 40" xfId="1098"/>
    <cellStyle name="60% - Акцент5 41" xfId="1099"/>
    <cellStyle name="60% - Акцент5 42" xfId="1100"/>
    <cellStyle name="60% - Акцент5 43" xfId="1101"/>
    <cellStyle name="60% - Акцент5 44" xfId="1102"/>
    <cellStyle name="60% - Акцент5 45" xfId="1103"/>
    <cellStyle name="60% - Акцент5 46" xfId="1104"/>
    <cellStyle name="60% - Акцент5 47" xfId="1105"/>
    <cellStyle name="60% - Акцент5 48" xfId="1106"/>
    <cellStyle name="60% - Акцент5 49" xfId="1107"/>
    <cellStyle name="60% - Акцент5 5" xfId="1108"/>
    <cellStyle name="60% - Акцент5 50" xfId="1109"/>
    <cellStyle name="60% - Акцент5 51" xfId="1110"/>
    <cellStyle name="60% - Акцент5 52" xfId="1111"/>
    <cellStyle name="60% - Акцент5 53" xfId="1112"/>
    <cellStyle name="60% - Акцент5 54" xfId="1113"/>
    <cellStyle name="60% - Акцент5 55" xfId="1114"/>
    <cellStyle name="60% - Акцент5 56" xfId="1115"/>
    <cellStyle name="60% - Акцент5 57" xfId="1116"/>
    <cellStyle name="60% - Акцент5 58" xfId="1117"/>
    <cellStyle name="60% - Акцент5 59" xfId="1118"/>
    <cellStyle name="60% - Акцент5 6" xfId="1119"/>
    <cellStyle name="60% - Акцент5 60" xfId="1120"/>
    <cellStyle name="60% - Акцент5 61" xfId="1121"/>
    <cellStyle name="60% - Акцент5 62" xfId="1122"/>
    <cellStyle name="60% - Акцент5 63" xfId="1123"/>
    <cellStyle name="60% - Акцент5 7" xfId="1124"/>
    <cellStyle name="60% - Акцент5 8" xfId="1125"/>
    <cellStyle name="60% - Акцент5 9" xfId="1126"/>
    <cellStyle name="60% - Акцент6 10" xfId="1127"/>
    <cellStyle name="60% - Акцент6 11" xfId="1128"/>
    <cellStyle name="60% - Акцент6 12" xfId="1129"/>
    <cellStyle name="60% - Акцент6 13" xfId="1130"/>
    <cellStyle name="60% - Акцент6 14" xfId="1131"/>
    <cellStyle name="60% - Акцент6 15" xfId="1132"/>
    <cellStyle name="60% - Акцент6 16" xfId="1133"/>
    <cellStyle name="60% - Акцент6 17" xfId="1134"/>
    <cellStyle name="60% - Акцент6 18" xfId="1135"/>
    <cellStyle name="60% - Акцент6 19" xfId="1136"/>
    <cellStyle name="60% - Акцент6 2" xfId="1137"/>
    <cellStyle name="60% - Акцент6 20" xfId="1138"/>
    <cellStyle name="60% - Акцент6 21" xfId="1139"/>
    <cellStyle name="60% - Акцент6 22" xfId="1140"/>
    <cellStyle name="60% - Акцент6 23" xfId="1141"/>
    <cellStyle name="60% - Акцент6 24" xfId="1142"/>
    <cellStyle name="60% - Акцент6 25" xfId="1143"/>
    <cellStyle name="60% - Акцент6 26" xfId="1144"/>
    <cellStyle name="60% - Акцент6 27" xfId="1145"/>
    <cellStyle name="60% - Акцент6 28" xfId="1146"/>
    <cellStyle name="60% - Акцент6 29" xfId="1147"/>
    <cellStyle name="60% - Акцент6 3" xfId="1148"/>
    <cellStyle name="60% - Акцент6 30" xfId="1149"/>
    <cellStyle name="60% - Акцент6 31" xfId="1150"/>
    <cellStyle name="60% - Акцент6 32" xfId="1151"/>
    <cellStyle name="60% - Акцент6 33" xfId="1152"/>
    <cellStyle name="60% - Акцент6 34" xfId="1153"/>
    <cellStyle name="60% - Акцент6 35" xfId="1154"/>
    <cellStyle name="60% - Акцент6 36" xfId="1155"/>
    <cellStyle name="60% - Акцент6 37" xfId="1156"/>
    <cellStyle name="60% - Акцент6 38" xfId="1157"/>
    <cellStyle name="60% - Акцент6 39" xfId="1158"/>
    <cellStyle name="60% - Акцент6 4" xfId="1159"/>
    <cellStyle name="60% - Акцент6 40" xfId="1160"/>
    <cellStyle name="60% - Акцент6 41" xfId="1161"/>
    <cellStyle name="60% - Акцент6 42" xfId="1162"/>
    <cellStyle name="60% - Акцент6 43" xfId="1163"/>
    <cellStyle name="60% - Акцент6 44" xfId="1164"/>
    <cellStyle name="60% - Акцент6 45" xfId="1165"/>
    <cellStyle name="60% - Акцент6 46" xfId="1166"/>
    <cellStyle name="60% - Акцент6 47" xfId="1167"/>
    <cellStyle name="60% - Акцент6 48" xfId="1168"/>
    <cellStyle name="60% - Акцент6 49" xfId="1169"/>
    <cellStyle name="60% - Акцент6 5" xfId="1170"/>
    <cellStyle name="60% - Акцент6 50" xfId="1171"/>
    <cellStyle name="60% - Акцент6 51" xfId="1172"/>
    <cellStyle name="60% - Акцент6 52" xfId="1173"/>
    <cellStyle name="60% - Акцент6 53" xfId="1174"/>
    <cellStyle name="60% - Акцент6 54" xfId="1175"/>
    <cellStyle name="60% - Акцент6 55" xfId="1176"/>
    <cellStyle name="60% - Акцент6 56" xfId="1177"/>
    <cellStyle name="60% - Акцент6 57" xfId="1178"/>
    <cellStyle name="60% - Акцент6 58" xfId="1179"/>
    <cellStyle name="60% - Акцент6 59" xfId="1180"/>
    <cellStyle name="60% - Акцент6 6" xfId="1181"/>
    <cellStyle name="60% - Акцент6 60" xfId="1182"/>
    <cellStyle name="60% - Акцент6 61" xfId="1183"/>
    <cellStyle name="60% - Акцент6 62" xfId="1184"/>
    <cellStyle name="60% - Акцент6 63" xfId="1185"/>
    <cellStyle name="60% - Акцент6 7" xfId="1186"/>
    <cellStyle name="60% - Акцент6 8" xfId="1187"/>
    <cellStyle name="60% - Акцент6 9" xfId="1188"/>
    <cellStyle name="Normal_Sheet1" xfId="3"/>
    <cellStyle name="Акцент1 10" xfId="1189"/>
    <cellStyle name="Акцент1 11" xfId="1190"/>
    <cellStyle name="Акцент1 12" xfId="1191"/>
    <cellStyle name="Акцент1 13" xfId="1192"/>
    <cellStyle name="Акцент1 14" xfId="1193"/>
    <cellStyle name="Акцент1 15" xfId="1194"/>
    <cellStyle name="Акцент1 16" xfId="1195"/>
    <cellStyle name="Акцент1 17" xfId="1196"/>
    <cellStyle name="Акцент1 18" xfId="1197"/>
    <cellStyle name="Акцент1 19" xfId="1198"/>
    <cellStyle name="Акцент1 2" xfId="1199"/>
    <cellStyle name="Акцент1 20" xfId="1200"/>
    <cellStyle name="Акцент1 21" xfId="1201"/>
    <cellStyle name="Акцент1 22" xfId="1202"/>
    <cellStyle name="Акцент1 23" xfId="1203"/>
    <cellStyle name="Акцент1 24" xfId="1204"/>
    <cellStyle name="Акцент1 25" xfId="1205"/>
    <cellStyle name="Акцент1 26" xfId="1206"/>
    <cellStyle name="Акцент1 27" xfId="1207"/>
    <cellStyle name="Акцент1 28" xfId="1208"/>
    <cellStyle name="Акцент1 29" xfId="1209"/>
    <cellStyle name="Акцент1 3" xfId="1210"/>
    <cellStyle name="Акцент1 30" xfId="1211"/>
    <cellStyle name="Акцент1 31" xfId="1212"/>
    <cellStyle name="Акцент1 32" xfId="1213"/>
    <cellStyle name="Акцент1 33" xfId="1214"/>
    <cellStyle name="Акцент1 34" xfId="1215"/>
    <cellStyle name="Акцент1 35" xfId="1216"/>
    <cellStyle name="Акцент1 36" xfId="1217"/>
    <cellStyle name="Акцент1 37" xfId="1218"/>
    <cellStyle name="Акцент1 38" xfId="1219"/>
    <cellStyle name="Акцент1 39" xfId="1220"/>
    <cellStyle name="Акцент1 4" xfId="1221"/>
    <cellStyle name="Акцент1 40" xfId="1222"/>
    <cellStyle name="Акцент1 41" xfId="1223"/>
    <cellStyle name="Акцент1 42" xfId="1224"/>
    <cellStyle name="Акцент1 43" xfId="1225"/>
    <cellStyle name="Акцент1 44" xfId="1226"/>
    <cellStyle name="Акцент1 45" xfId="1227"/>
    <cellStyle name="Акцент1 46" xfId="1228"/>
    <cellStyle name="Акцент1 47" xfId="1229"/>
    <cellStyle name="Акцент1 48" xfId="1230"/>
    <cellStyle name="Акцент1 49" xfId="1231"/>
    <cellStyle name="Акцент1 5" xfId="1232"/>
    <cellStyle name="Акцент1 50" xfId="1233"/>
    <cellStyle name="Акцент1 51" xfId="1234"/>
    <cellStyle name="Акцент1 52" xfId="1235"/>
    <cellStyle name="Акцент1 53" xfId="1236"/>
    <cellStyle name="Акцент1 54" xfId="1237"/>
    <cellStyle name="Акцент1 55" xfId="1238"/>
    <cellStyle name="Акцент1 56" xfId="1239"/>
    <cellStyle name="Акцент1 57" xfId="1240"/>
    <cellStyle name="Акцент1 58" xfId="1241"/>
    <cellStyle name="Акцент1 59" xfId="1242"/>
    <cellStyle name="Акцент1 6" xfId="1243"/>
    <cellStyle name="Акцент1 60" xfId="1244"/>
    <cellStyle name="Акцент1 61" xfId="1245"/>
    <cellStyle name="Акцент1 62" xfId="1246"/>
    <cellStyle name="Акцент1 63" xfId="1247"/>
    <cellStyle name="Акцент1 7" xfId="1248"/>
    <cellStyle name="Акцент1 8" xfId="1249"/>
    <cellStyle name="Акцент1 9" xfId="1250"/>
    <cellStyle name="Акцент2 10" xfId="1251"/>
    <cellStyle name="Акцент2 11" xfId="1252"/>
    <cellStyle name="Акцент2 12" xfId="1253"/>
    <cellStyle name="Акцент2 13" xfId="1254"/>
    <cellStyle name="Акцент2 14" xfId="1255"/>
    <cellStyle name="Акцент2 15" xfId="1256"/>
    <cellStyle name="Акцент2 16" xfId="1257"/>
    <cellStyle name="Акцент2 17" xfId="1258"/>
    <cellStyle name="Акцент2 18" xfId="1259"/>
    <cellStyle name="Акцент2 19" xfId="1260"/>
    <cellStyle name="Акцент2 2" xfId="1261"/>
    <cellStyle name="Акцент2 20" xfId="1262"/>
    <cellStyle name="Акцент2 21" xfId="1263"/>
    <cellStyle name="Акцент2 22" xfId="1264"/>
    <cellStyle name="Акцент2 23" xfId="1265"/>
    <cellStyle name="Акцент2 24" xfId="1266"/>
    <cellStyle name="Акцент2 25" xfId="1267"/>
    <cellStyle name="Акцент2 26" xfId="1268"/>
    <cellStyle name="Акцент2 27" xfId="1269"/>
    <cellStyle name="Акцент2 28" xfId="1270"/>
    <cellStyle name="Акцент2 29" xfId="1271"/>
    <cellStyle name="Акцент2 3" xfId="1272"/>
    <cellStyle name="Акцент2 30" xfId="1273"/>
    <cellStyle name="Акцент2 31" xfId="1274"/>
    <cellStyle name="Акцент2 32" xfId="1275"/>
    <cellStyle name="Акцент2 33" xfId="1276"/>
    <cellStyle name="Акцент2 34" xfId="1277"/>
    <cellStyle name="Акцент2 35" xfId="1278"/>
    <cellStyle name="Акцент2 36" xfId="1279"/>
    <cellStyle name="Акцент2 37" xfId="1280"/>
    <cellStyle name="Акцент2 38" xfId="1281"/>
    <cellStyle name="Акцент2 39" xfId="1282"/>
    <cellStyle name="Акцент2 4" xfId="1283"/>
    <cellStyle name="Акцент2 40" xfId="1284"/>
    <cellStyle name="Акцент2 41" xfId="1285"/>
    <cellStyle name="Акцент2 42" xfId="1286"/>
    <cellStyle name="Акцент2 43" xfId="1287"/>
    <cellStyle name="Акцент2 44" xfId="1288"/>
    <cellStyle name="Акцент2 45" xfId="1289"/>
    <cellStyle name="Акцент2 46" xfId="1290"/>
    <cellStyle name="Акцент2 47" xfId="1291"/>
    <cellStyle name="Акцент2 48" xfId="1292"/>
    <cellStyle name="Акцент2 49" xfId="1293"/>
    <cellStyle name="Акцент2 5" xfId="1294"/>
    <cellStyle name="Акцент2 50" xfId="1295"/>
    <cellStyle name="Акцент2 51" xfId="1296"/>
    <cellStyle name="Акцент2 52" xfId="1297"/>
    <cellStyle name="Акцент2 53" xfId="1298"/>
    <cellStyle name="Акцент2 54" xfId="1299"/>
    <cellStyle name="Акцент2 55" xfId="1300"/>
    <cellStyle name="Акцент2 56" xfId="1301"/>
    <cellStyle name="Акцент2 57" xfId="1302"/>
    <cellStyle name="Акцент2 58" xfId="1303"/>
    <cellStyle name="Акцент2 59" xfId="1304"/>
    <cellStyle name="Акцент2 6" xfId="1305"/>
    <cellStyle name="Акцент2 60" xfId="1306"/>
    <cellStyle name="Акцент2 61" xfId="1307"/>
    <cellStyle name="Акцент2 62" xfId="1308"/>
    <cellStyle name="Акцент2 63" xfId="1309"/>
    <cellStyle name="Акцент2 7" xfId="1310"/>
    <cellStyle name="Акцент2 8" xfId="1311"/>
    <cellStyle name="Акцент2 9" xfId="1312"/>
    <cellStyle name="Акцент3 10" xfId="1313"/>
    <cellStyle name="Акцент3 11" xfId="1314"/>
    <cellStyle name="Акцент3 12" xfId="1315"/>
    <cellStyle name="Акцент3 13" xfId="1316"/>
    <cellStyle name="Акцент3 14" xfId="1317"/>
    <cellStyle name="Акцент3 15" xfId="1318"/>
    <cellStyle name="Акцент3 16" xfId="1319"/>
    <cellStyle name="Акцент3 17" xfId="1320"/>
    <cellStyle name="Акцент3 18" xfId="1321"/>
    <cellStyle name="Акцент3 19" xfId="1322"/>
    <cellStyle name="Акцент3 2" xfId="1323"/>
    <cellStyle name="Акцент3 20" xfId="1324"/>
    <cellStyle name="Акцент3 21" xfId="1325"/>
    <cellStyle name="Акцент3 22" xfId="1326"/>
    <cellStyle name="Акцент3 23" xfId="1327"/>
    <cellStyle name="Акцент3 24" xfId="1328"/>
    <cellStyle name="Акцент3 25" xfId="1329"/>
    <cellStyle name="Акцент3 26" xfId="1330"/>
    <cellStyle name="Акцент3 27" xfId="1331"/>
    <cellStyle name="Акцент3 28" xfId="1332"/>
    <cellStyle name="Акцент3 29" xfId="1333"/>
    <cellStyle name="Акцент3 3" xfId="1334"/>
    <cellStyle name="Акцент3 30" xfId="1335"/>
    <cellStyle name="Акцент3 31" xfId="1336"/>
    <cellStyle name="Акцент3 32" xfId="1337"/>
    <cellStyle name="Акцент3 33" xfId="1338"/>
    <cellStyle name="Акцент3 34" xfId="1339"/>
    <cellStyle name="Акцент3 35" xfId="1340"/>
    <cellStyle name="Акцент3 36" xfId="1341"/>
    <cellStyle name="Акцент3 37" xfId="1342"/>
    <cellStyle name="Акцент3 38" xfId="1343"/>
    <cellStyle name="Акцент3 39" xfId="1344"/>
    <cellStyle name="Акцент3 4" xfId="1345"/>
    <cellStyle name="Акцент3 40" xfId="1346"/>
    <cellStyle name="Акцент3 41" xfId="1347"/>
    <cellStyle name="Акцент3 42" xfId="1348"/>
    <cellStyle name="Акцент3 43" xfId="1349"/>
    <cellStyle name="Акцент3 44" xfId="1350"/>
    <cellStyle name="Акцент3 45" xfId="1351"/>
    <cellStyle name="Акцент3 46" xfId="1352"/>
    <cellStyle name="Акцент3 47" xfId="1353"/>
    <cellStyle name="Акцент3 48" xfId="1354"/>
    <cellStyle name="Акцент3 49" xfId="1355"/>
    <cellStyle name="Акцент3 5" xfId="1356"/>
    <cellStyle name="Акцент3 50" xfId="1357"/>
    <cellStyle name="Акцент3 51" xfId="1358"/>
    <cellStyle name="Акцент3 52" xfId="1359"/>
    <cellStyle name="Акцент3 53" xfId="1360"/>
    <cellStyle name="Акцент3 54" xfId="1361"/>
    <cellStyle name="Акцент3 55" xfId="1362"/>
    <cellStyle name="Акцент3 56" xfId="1363"/>
    <cellStyle name="Акцент3 57" xfId="1364"/>
    <cellStyle name="Акцент3 58" xfId="1365"/>
    <cellStyle name="Акцент3 59" xfId="1366"/>
    <cellStyle name="Акцент3 6" xfId="1367"/>
    <cellStyle name="Акцент3 60" xfId="1368"/>
    <cellStyle name="Акцент3 61" xfId="1369"/>
    <cellStyle name="Акцент3 62" xfId="1370"/>
    <cellStyle name="Акцент3 63" xfId="1371"/>
    <cellStyle name="Акцент3 7" xfId="1372"/>
    <cellStyle name="Акцент3 8" xfId="1373"/>
    <cellStyle name="Акцент3 9" xfId="1374"/>
    <cellStyle name="Акцент4 10" xfId="1375"/>
    <cellStyle name="Акцент4 11" xfId="1376"/>
    <cellStyle name="Акцент4 12" xfId="1377"/>
    <cellStyle name="Акцент4 13" xfId="1378"/>
    <cellStyle name="Акцент4 14" xfId="1379"/>
    <cellStyle name="Акцент4 15" xfId="1380"/>
    <cellStyle name="Акцент4 16" xfId="1381"/>
    <cellStyle name="Акцент4 17" xfId="1382"/>
    <cellStyle name="Акцент4 18" xfId="1383"/>
    <cellStyle name="Акцент4 19" xfId="1384"/>
    <cellStyle name="Акцент4 2" xfId="1385"/>
    <cellStyle name="Акцент4 20" xfId="1386"/>
    <cellStyle name="Акцент4 21" xfId="1387"/>
    <cellStyle name="Акцент4 22" xfId="1388"/>
    <cellStyle name="Акцент4 23" xfId="1389"/>
    <cellStyle name="Акцент4 24" xfId="1390"/>
    <cellStyle name="Акцент4 25" xfId="1391"/>
    <cellStyle name="Акцент4 26" xfId="1392"/>
    <cellStyle name="Акцент4 27" xfId="1393"/>
    <cellStyle name="Акцент4 28" xfId="1394"/>
    <cellStyle name="Акцент4 29" xfId="1395"/>
    <cellStyle name="Акцент4 3" xfId="1396"/>
    <cellStyle name="Акцент4 30" xfId="1397"/>
    <cellStyle name="Акцент4 31" xfId="1398"/>
    <cellStyle name="Акцент4 32" xfId="1399"/>
    <cellStyle name="Акцент4 33" xfId="1400"/>
    <cellStyle name="Акцент4 34" xfId="1401"/>
    <cellStyle name="Акцент4 35" xfId="1402"/>
    <cellStyle name="Акцент4 36" xfId="1403"/>
    <cellStyle name="Акцент4 37" xfId="1404"/>
    <cellStyle name="Акцент4 38" xfId="1405"/>
    <cellStyle name="Акцент4 39" xfId="1406"/>
    <cellStyle name="Акцент4 4" xfId="1407"/>
    <cellStyle name="Акцент4 40" xfId="1408"/>
    <cellStyle name="Акцент4 41" xfId="1409"/>
    <cellStyle name="Акцент4 42" xfId="1410"/>
    <cellStyle name="Акцент4 43" xfId="1411"/>
    <cellStyle name="Акцент4 44" xfId="1412"/>
    <cellStyle name="Акцент4 45" xfId="1413"/>
    <cellStyle name="Акцент4 46" xfId="1414"/>
    <cellStyle name="Акцент4 47" xfId="1415"/>
    <cellStyle name="Акцент4 48" xfId="1416"/>
    <cellStyle name="Акцент4 49" xfId="1417"/>
    <cellStyle name="Акцент4 5" xfId="1418"/>
    <cellStyle name="Акцент4 50" xfId="1419"/>
    <cellStyle name="Акцент4 51" xfId="1420"/>
    <cellStyle name="Акцент4 52" xfId="1421"/>
    <cellStyle name="Акцент4 53" xfId="1422"/>
    <cellStyle name="Акцент4 54" xfId="1423"/>
    <cellStyle name="Акцент4 55" xfId="1424"/>
    <cellStyle name="Акцент4 56" xfId="1425"/>
    <cellStyle name="Акцент4 57" xfId="1426"/>
    <cellStyle name="Акцент4 58" xfId="1427"/>
    <cellStyle name="Акцент4 59" xfId="1428"/>
    <cellStyle name="Акцент4 6" xfId="1429"/>
    <cellStyle name="Акцент4 60" xfId="1430"/>
    <cellStyle name="Акцент4 61" xfId="1431"/>
    <cellStyle name="Акцент4 62" xfId="1432"/>
    <cellStyle name="Акцент4 63" xfId="1433"/>
    <cellStyle name="Акцент4 7" xfId="1434"/>
    <cellStyle name="Акцент4 8" xfId="1435"/>
    <cellStyle name="Акцент4 9" xfId="1436"/>
    <cellStyle name="Акцент5 10" xfId="1437"/>
    <cellStyle name="Акцент5 11" xfId="1438"/>
    <cellStyle name="Акцент5 12" xfId="1439"/>
    <cellStyle name="Акцент5 13" xfId="1440"/>
    <cellStyle name="Акцент5 14" xfId="1441"/>
    <cellStyle name="Акцент5 15" xfId="1442"/>
    <cellStyle name="Акцент5 16" xfId="1443"/>
    <cellStyle name="Акцент5 17" xfId="1444"/>
    <cellStyle name="Акцент5 18" xfId="1445"/>
    <cellStyle name="Акцент5 19" xfId="1446"/>
    <cellStyle name="Акцент5 2" xfId="1447"/>
    <cellStyle name="Акцент5 20" xfId="1448"/>
    <cellStyle name="Акцент5 21" xfId="1449"/>
    <cellStyle name="Акцент5 22" xfId="1450"/>
    <cellStyle name="Акцент5 23" xfId="1451"/>
    <cellStyle name="Акцент5 24" xfId="1452"/>
    <cellStyle name="Акцент5 25" xfId="1453"/>
    <cellStyle name="Акцент5 26" xfId="1454"/>
    <cellStyle name="Акцент5 27" xfId="1455"/>
    <cellStyle name="Акцент5 28" xfId="1456"/>
    <cellStyle name="Акцент5 29" xfId="1457"/>
    <cellStyle name="Акцент5 3" xfId="1458"/>
    <cellStyle name="Акцент5 30" xfId="1459"/>
    <cellStyle name="Акцент5 31" xfId="1460"/>
    <cellStyle name="Акцент5 32" xfId="1461"/>
    <cellStyle name="Акцент5 33" xfId="1462"/>
    <cellStyle name="Акцент5 34" xfId="1463"/>
    <cellStyle name="Акцент5 35" xfId="1464"/>
    <cellStyle name="Акцент5 36" xfId="1465"/>
    <cellStyle name="Акцент5 37" xfId="1466"/>
    <cellStyle name="Акцент5 38" xfId="1467"/>
    <cellStyle name="Акцент5 39" xfId="1468"/>
    <cellStyle name="Акцент5 4" xfId="1469"/>
    <cellStyle name="Акцент5 40" xfId="1470"/>
    <cellStyle name="Акцент5 41" xfId="1471"/>
    <cellStyle name="Акцент5 42" xfId="1472"/>
    <cellStyle name="Акцент5 43" xfId="1473"/>
    <cellStyle name="Акцент5 44" xfId="1474"/>
    <cellStyle name="Акцент5 45" xfId="1475"/>
    <cellStyle name="Акцент5 46" xfId="1476"/>
    <cellStyle name="Акцент5 47" xfId="1477"/>
    <cellStyle name="Акцент5 48" xfId="1478"/>
    <cellStyle name="Акцент5 49" xfId="1479"/>
    <cellStyle name="Акцент5 5" xfId="1480"/>
    <cellStyle name="Акцент5 50" xfId="1481"/>
    <cellStyle name="Акцент5 51" xfId="1482"/>
    <cellStyle name="Акцент5 52" xfId="1483"/>
    <cellStyle name="Акцент5 53" xfId="1484"/>
    <cellStyle name="Акцент5 54" xfId="1485"/>
    <cellStyle name="Акцент5 55" xfId="1486"/>
    <cellStyle name="Акцент5 56" xfId="1487"/>
    <cellStyle name="Акцент5 57" xfId="1488"/>
    <cellStyle name="Акцент5 58" xfId="1489"/>
    <cellStyle name="Акцент5 59" xfId="1490"/>
    <cellStyle name="Акцент5 6" xfId="1491"/>
    <cellStyle name="Акцент5 60" xfId="1492"/>
    <cellStyle name="Акцент5 61" xfId="1493"/>
    <cellStyle name="Акцент5 62" xfId="1494"/>
    <cellStyle name="Акцент5 63" xfId="1495"/>
    <cellStyle name="Акцент5 7" xfId="1496"/>
    <cellStyle name="Акцент5 8" xfId="1497"/>
    <cellStyle name="Акцент5 9" xfId="1498"/>
    <cellStyle name="Акцент6 10" xfId="1499"/>
    <cellStyle name="Акцент6 11" xfId="1500"/>
    <cellStyle name="Акцент6 12" xfId="1501"/>
    <cellStyle name="Акцент6 13" xfId="1502"/>
    <cellStyle name="Акцент6 14" xfId="1503"/>
    <cellStyle name="Акцент6 15" xfId="1504"/>
    <cellStyle name="Акцент6 16" xfId="1505"/>
    <cellStyle name="Акцент6 17" xfId="1506"/>
    <cellStyle name="Акцент6 18" xfId="1507"/>
    <cellStyle name="Акцент6 19" xfId="1508"/>
    <cellStyle name="Акцент6 2" xfId="1509"/>
    <cellStyle name="Акцент6 20" xfId="1510"/>
    <cellStyle name="Акцент6 21" xfId="1511"/>
    <cellStyle name="Акцент6 22" xfId="1512"/>
    <cellStyle name="Акцент6 23" xfId="1513"/>
    <cellStyle name="Акцент6 24" xfId="1514"/>
    <cellStyle name="Акцент6 25" xfId="1515"/>
    <cellStyle name="Акцент6 26" xfId="1516"/>
    <cellStyle name="Акцент6 27" xfId="1517"/>
    <cellStyle name="Акцент6 28" xfId="1518"/>
    <cellStyle name="Акцент6 29" xfId="1519"/>
    <cellStyle name="Акцент6 3" xfId="1520"/>
    <cellStyle name="Акцент6 30" xfId="1521"/>
    <cellStyle name="Акцент6 31" xfId="1522"/>
    <cellStyle name="Акцент6 32" xfId="1523"/>
    <cellStyle name="Акцент6 33" xfId="1524"/>
    <cellStyle name="Акцент6 34" xfId="1525"/>
    <cellStyle name="Акцент6 35" xfId="1526"/>
    <cellStyle name="Акцент6 36" xfId="1527"/>
    <cellStyle name="Акцент6 37" xfId="1528"/>
    <cellStyle name="Акцент6 38" xfId="1529"/>
    <cellStyle name="Акцент6 39" xfId="1530"/>
    <cellStyle name="Акцент6 4" xfId="1531"/>
    <cellStyle name="Акцент6 40" xfId="1532"/>
    <cellStyle name="Акцент6 41" xfId="1533"/>
    <cellStyle name="Акцент6 42" xfId="1534"/>
    <cellStyle name="Акцент6 43" xfId="1535"/>
    <cellStyle name="Акцент6 44" xfId="1536"/>
    <cellStyle name="Акцент6 45" xfId="1537"/>
    <cellStyle name="Акцент6 46" xfId="1538"/>
    <cellStyle name="Акцент6 47" xfId="1539"/>
    <cellStyle name="Акцент6 48" xfId="1540"/>
    <cellStyle name="Акцент6 49" xfId="1541"/>
    <cellStyle name="Акцент6 5" xfId="1542"/>
    <cellStyle name="Акцент6 50" xfId="1543"/>
    <cellStyle name="Акцент6 51" xfId="1544"/>
    <cellStyle name="Акцент6 52" xfId="1545"/>
    <cellStyle name="Акцент6 53" xfId="1546"/>
    <cellStyle name="Акцент6 54" xfId="1547"/>
    <cellStyle name="Акцент6 55" xfId="1548"/>
    <cellStyle name="Акцент6 56" xfId="1549"/>
    <cellStyle name="Акцент6 57" xfId="1550"/>
    <cellStyle name="Акцент6 58" xfId="1551"/>
    <cellStyle name="Акцент6 59" xfId="1552"/>
    <cellStyle name="Акцент6 6" xfId="1553"/>
    <cellStyle name="Акцент6 60" xfId="1554"/>
    <cellStyle name="Акцент6 61" xfId="1555"/>
    <cellStyle name="Акцент6 62" xfId="1556"/>
    <cellStyle name="Акцент6 63" xfId="1557"/>
    <cellStyle name="Акцент6 7" xfId="1558"/>
    <cellStyle name="Акцент6 8" xfId="1559"/>
    <cellStyle name="Акцент6 9" xfId="1560"/>
    <cellStyle name="Ввод  10" xfId="1561"/>
    <cellStyle name="Ввод  11" xfId="1562"/>
    <cellStyle name="Ввод  12" xfId="1563"/>
    <cellStyle name="Ввод  13" xfId="1564"/>
    <cellStyle name="Ввод  14" xfId="1565"/>
    <cellStyle name="Ввод  15" xfId="1566"/>
    <cellStyle name="Ввод  16" xfId="1567"/>
    <cellStyle name="Ввод  17" xfId="1568"/>
    <cellStyle name="Ввод  18" xfId="1569"/>
    <cellStyle name="Ввод  19" xfId="1570"/>
    <cellStyle name="Ввод  2" xfId="1571"/>
    <cellStyle name="Ввод  20" xfId="1572"/>
    <cellStyle name="Ввод  21" xfId="1573"/>
    <cellStyle name="Ввод  22" xfId="1574"/>
    <cellStyle name="Ввод  23" xfId="1575"/>
    <cellStyle name="Ввод  24" xfId="1576"/>
    <cellStyle name="Ввод  25" xfId="1577"/>
    <cellStyle name="Ввод  26" xfId="1578"/>
    <cellStyle name="Ввод  27" xfId="1579"/>
    <cellStyle name="Ввод  28" xfId="1580"/>
    <cellStyle name="Ввод  29" xfId="1581"/>
    <cellStyle name="Ввод  3" xfId="1582"/>
    <cellStyle name="Ввод  30" xfId="1583"/>
    <cellStyle name="Ввод  31" xfId="1584"/>
    <cellStyle name="Ввод  32" xfId="1585"/>
    <cellStyle name="Ввод  33" xfId="1586"/>
    <cellStyle name="Ввод  34" xfId="1587"/>
    <cellStyle name="Ввод  35" xfId="1588"/>
    <cellStyle name="Ввод  36" xfId="1589"/>
    <cellStyle name="Ввод  37" xfId="1590"/>
    <cellStyle name="Ввод  38" xfId="1591"/>
    <cellStyle name="Ввод  39" xfId="1592"/>
    <cellStyle name="Ввод  4" xfId="1593"/>
    <cellStyle name="Ввод  40" xfId="1594"/>
    <cellStyle name="Ввод  41" xfId="1595"/>
    <cellStyle name="Ввод  42" xfId="1596"/>
    <cellStyle name="Ввод  43" xfId="1597"/>
    <cellStyle name="Ввод  44" xfId="1598"/>
    <cellStyle name="Ввод  45" xfId="1599"/>
    <cellStyle name="Ввод  46" xfId="1600"/>
    <cellStyle name="Ввод  47" xfId="1601"/>
    <cellStyle name="Ввод  48" xfId="1602"/>
    <cellStyle name="Ввод  49" xfId="1603"/>
    <cellStyle name="Ввод  5" xfId="1604"/>
    <cellStyle name="Ввод  50" xfId="1605"/>
    <cellStyle name="Ввод  51" xfId="1606"/>
    <cellStyle name="Ввод  52" xfId="1607"/>
    <cellStyle name="Ввод  53" xfId="1608"/>
    <cellStyle name="Ввод  54" xfId="1609"/>
    <cellStyle name="Ввод  55" xfId="1610"/>
    <cellStyle name="Ввод  56" xfId="1611"/>
    <cellStyle name="Ввод  57" xfId="1612"/>
    <cellStyle name="Ввод  58" xfId="1613"/>
    <cellStyle name="Ввод  59" xfId="1614"/>
    <cellStyle name="Ввод  6" xfId="1615"/>
    <cellStyle name="Ввод  60" xfId="1616"/>
    <cellStyle name="Ввод  61" xfId="1617"/>
    <cellStyle name="Ввод  62" xfId="1618"/>
    <cellStyle name="Ввод  63" xfId="1619"/>
    <cellStyle name="Ввод  7" xfId="1620"/>
    <cellStyle name="Ввод  8" xfId="1621"/>
    <cellStyle name="Ввод  9" xfId="1622"/>
    <cellStyle name="Вывод 10" xfId="1623"/>
    <cellStyle name="Вывод 11" xfId="1624"/>
    <cellStyle name="Вывод 12" xfId="1625"/>
    <cellStyle name="Вывод 13" xfId="1626"/>
    <cellStyle name="Вывод 14" xfId="1627"/>
    <cellStyle name="Вывод 15" xfId="1628"/>
    <cellStyle name="Вывод 16" xfId="1629"/>
    <cellStyle name="Вывод 17" xfId="1630"/>
    <cellStyle name="Вывод 18" xfId="1631"/>
    <cellStyle name="Вывод 19" xfId="1632"/>
    <cellStyle name="Вывод 2" xfId="1633"/>
    <cellStyle name="Вывод 20" xfId="1634"/>
    <cellStyle name="Вывод 21" xfId="1635"/>
    <cellStyle name="Вывод 22" xfId="1636"/>
    <cellStyle name="Вывод 23" xfId="1637"/>
    <cellStyle name="Вывод 24" xfId="1638"/>
    <cellStyle name="Вывод 25" xfId="1639"/>
    <cellStyle name="Вывод 26" xfId="1640"/>
    <cellStyle name="Вывод 27" xfId="1641"/>
    <cellStyle name="Вывод 28" xfId="1642"/>
    <cellStyle name="Вывод 29" xfId="1643"/>
    <cellStyle name="Вывод 3" xfId="1644"/>
    <cellStyle name="Вывод 30" xfId="1645"/>
    <cellStyle name="Вывод 31" xfId="1646"/>
    <cellStyle name="Вывод 32" xfId="1647"/>
    <cellStyle name="Вывод 33" xfId="1648"/>
    <cellStyle name="Вывод 34" xfId="1649"/>
    <cellStyle name="Вывод 35" xfId="1650"/>
    <cellStyle name="Вывод 36" xfId="1651"/>
    <cellStyle name="Вывод 37" xfId="1652"/>
    <cellStyle name="Вывод 38" xfId="1653"/>
    <cellStyle name="Вывод 39" xfId="1654"/>
    <cellStyle name="Вывод 4" xfId="1655"/>
    <cellStyle name="Вывод 40" xfId="1656"/>
    <cellStyle name="Вывод 41" xfId="1657"/>
    <cellStyle name="Вывод 42" xfId="1658"/>
    <cellStyle name="Вывод 43" xfId="1659"/>
    <cellStyle name="Вывод 44" xfId="1660"/>
    <cellStyle name="Вывод 45" xfId="1661"/>
    <cellStyle name="Вывод 46" xfId="1662"/>
    <cellStyle name="Вывод 47" xfId="1663"/>
    <cellStyle name="Вывод 48" xfId="1664"/>
    <cellStyle name="Вывод 49" xfId="1665"/>
    <cellStyle name="Вывод 5" xfId="1666"/>
    <cellStyle name="Вывод 50" xfId="1667"/>
    <cellStyle name="Вывод 51" xfId="1668"/>
    <cellStyle name="Вывод 52" xfId="1669"/>
    <cellStyle name="Вывод 53" xfId="1670"/>
    <cellStyle name="Вывод 54" xfId="1671"/>
    <cellStyle name="Вывод 55" xfId="1672"/>
    <cellStyle name="Вывод 56" xfId="1673"/>
    <cellStyle name="Вывод 57" xfId="1674"/>
    <cellStyle name="Вывод 58" xfId="1675"/>
    <cellStyle name="Вывод 59" xfId="1676"/>
    <cellStyle name="Вывод 6" xfId="1677"/>
    <cellStyle name="Вывод 60" xfId="1678"/>
    <cellStyle name="Вывод 61" xfId="1679"/>
    <cellStyle name="Вывод 62" xfId="1680"/>
    <cellStyle name="Вывод 63" xfId="1681"/>
    <cellStyle name="Вывод 7" xfId="1682"/>
    <cellStyle name="Вывод 8" xfId="1683"/>
    <cellStyle name="Вывод 9" xfId="1684"/>
    <cellStyle name="Вычисление 10" xfId="1685"/>
    <cellStyle name="Вычисление 11" xfId="1686"/>
    <cellStyle name="Вычисление 12" xfId="1687"/>
    <cellStyle name="Вычисление 13" xfId="1688"/>
    <cellStyle name="Вычисление 14" xfId="1689"/>
    <cellStyle name="Вычисление 15" xfId="1690"/>
    <cellStyle name="Вычисление 16" xfId="1691"/>
    <cellStyle name="Вычисление 17" xfId="1692"/>
    <cellStyle name="Вычисление 18" xfId="1693"/>
    <cellStyle name="Вычисление 19" xfId="1694"/>
    <cellStyle name="Вычисление 2" xfId="1695"/>
    <cellStyle name="Вычисление 20" xfId="1696"/>
    <cellStyle name="Вычисление 21" xfId="1697"/>
    <cellStyle name="Вычисление 22" xfId="1698"/>
    <cellStyle name="Вычисление 23" xfId="1699"/>
    <cellStyle name="Вычисление 24" xfId="1700"/>
    <cellStyle name="Вычисление 25" xfId="1701"/>
    <cellStyle name="Вычисление 26" xfId="1702"/>
    <cellStyle name="Вычисление 27" xfId="1703"/>
    <cellStyle name="Вычисление 28" xfId="1704"/>
    <cellStyle name="Вычисление 29" xfId="1705"/>
    <cellStyle name="Вычисление 3" xfId="1706"/>
    <cellStyle name="Вычисление 30" xfId="1707"/>
    <cellStyle name="Вычисление 31" xfId="1708"/>
    <cellStyle name="Вычисление 32" xfId="1709"/>
    <cellStyle name="Вычисление 33" xfId="1710"/>
    <cellStyle name="Вычисление 34" xfId="1711"/>
    <cellStyle name="Вычисление 35" xfId="1712"/>
    <cellStyle name="Вычисление 36" xfId="1713"/>
    <cellStyle name="Вычисление 37" xfId="1714"/>
    <cellStyle name="Вычисление 38" xfId="1715"/>
    <cellStyle name="Вычисление 39" xfId="1716"/>
    <cellStyle name="Вычисление 4" xfId="1717"/>
    <cellStyle name="Вычисление 40" xfId="1718"/>
    <cellStyle name="Вычисление 41" xfId="1719"/>
    <cellStyle name="Вычисление 42" xfId="1720"/>
    <cellStyle name="Вычисление 43" xfId="1721"/>
    <cellStyle name="Вычисление 44" xfId="1722"/>
    <cellStyle name="Вычисление 45" xfId="1723"/>
    <cellStyle name="Вычисление 46" xfId="1724"/>
    <cellStyle name="Вычисление 47" xfId="1725"/>
    <cellStyle name="Вычисление 48" xfId="1726"/>
    <cellStyle name="Вычисление 49" xfId="1727"/>
    <cellStyle name="Вычисление 5" xfId="1728"/>
    <cellStyle name="Вычисление 50" xfId="1729"/>
    <cellStyle name="Вычисление 51" xfId="1730"/>
    <cellStyle name="Вычисление 52" xfId="1731"/>
    <cellStyle name="Вычисление 53" xfId="1732"/>
    <cellStyle name="Вычисление 54" xfId="1733"/>
    <cellStyle name="Вычисление 55" xfId="1734"/>
    <cellStyle name="Вычисление 56" xfId="1735"/>
    <cellStyle name="Вычисление 57" xfId="1736"/>
    <cellStyle name="Вычисление 58" xfId="1737"/>
    <cellStyle name="Вычисление 59" xfId="1738"/>
    <cellStyle name="Вычисление 6" xfId="1739"/>
    <cellStyle name="Вычисление 60" xfId="1740"/>
    <cellStyle name="Вычисление 61" xfId="1741"/>
    <cellStyle name="Вычисление 62" xfId="1742"/>
    <cellStyle name="Вычисление 63" xfId="1743"/>
    <cellStyle name="Вычисление 7" xfId="1744"/>
    <cellStyle name="Вычисление 8" xfId="1745"/>
    <cellStyle name="Вычисление 9" xfId="1746"/>
    <cellStyle name="Гиперссылка 2" xfId="4"/>
    <cellStyle name="Денежный 2" xfId="5"/>
    <cellStyle name="Денежный 3" xfId="1747"/>
    <cellStyle name="Заголовок 1 10" xfId="1748"/>
    <cellStyle name="Заголовок 1 11" xfId="1749"/>
    <cellStyle name="Заголовок 1 12" xfId="1750"/>
    <cellStyle name="Заголовок 1 13" xfId="1751"/>
    <cellStyle name="Заголовок 1 14" xfId="1752"/>
    <cellStyle name="Заголовок 1 15" xfId="1753"/>
    <cellStyle name="Заголовок 1 16" xfId="1754"/>
    <cellStyle name="Заголовок 1 17" xfId="1755"/>
    <cellStyle name="Заголовок 1 18" xfId="1756"/>
    <cellStyle name="Заголовок 1 19" xfId="1757"/>
    <cellStyle name="Заголовок 1 2" xfId="1758"/>
    <cellStyle name="Заголовок 1 20" xfId="1759"/>
    <cellStyle name="Заголовок 1 21" xfId="1760"/>
    <cellStyle name="Заголовок 1 22" xfId="1761"/>
    <cellStyle name="Заголовок 1 23" xfId="1762"/>
    <cellStyle name="Заголовок 1 24" xfId="1763"/>
    <cellStyle name="Заголовок 1 25" xfId="1764"/>
    <cellStyle name="Заголовок 1 26" xfId="1765"/>
    <cellStyle name="Заголовок 1 27" xfId="1766"/>
    <cellStyle name="Заголовок 1 28" xfId="1767"/>
    <cellStyle name="Заголовок 1 29" xfId="1768"/>
    <cellStyle name="Заголовок 1 3" xfId="1769"/>
    <cellStyle name="Заголовок 1 30" xfId="1770"/>
    <cellStyle name="Заголовок 1 31" xfId="1771"/>
    <cellStyle name="Заголовок 1 32" xfId="1772"/>
    <cellStyle name="Заголовок 1 33" xfId="1773"/>
    <cellStyle name="Заголовок 1 34" xfId="1774"/>
    <cellStyle name="Заголовок 1 35" xfId="1775"/>
    <cellStyle name="Заголовок 1 36" xfId="1776"/>
    <cellStyle name="Заголовок 1 37" xfId="1777"/>
    <cellStyle name="Заголовок 1 38" xfId="1778"/>
    <cellStyle name="Заголовок 1 39" xfId="1779"/>
    <cellStyle name="Заголовок 1 4" xfId="1780"/>
    <cellStyle name="Заголовок 1 40" xfId="1781"/>
    <cellStyle name="Заголовок 1 41" xfId="1782"/>
    <cellStyle name="Заголовок 1 42" xfId="1783"/>
    <cellStyle name="Заголовок 1 43" xfId="1784"/>
    <cellStyle name="Заголовок 1 44" xfId="1785"/>
    <cellStyle name="Заголовок 1 45" xfId="1786"/>
    <cellStyle name="Заголовок 1 46" xfId="1787"/>
    <cellStyle name="Заголовок 1 47" xfId="1788"/>
    <cellStyle name="Заголовок 1 48" xfId="1789"/>
    <cellStyle name="Заголовок 1 49" xfId="1790"/>
    <cellStyle name="Заголовок 1 5" xfId="1791"/>
    <cellStyle name="Заголовок 1 50" xfId="1792"/>
    <cellStyle name="Заголовок 1 51" xfId="1793"/>
    <cellStyle name="Заголовок 1 52" xfId="1794"/>
    <cellStyle name="Заголовок 1 53" xfId="1795"/>
    <cellStyle name="Заголовок 1 54" xfId="1796"/>
    <cellStyle name="Заголовок 1 55" xfId="1797"/>
    <cellStyle name="Заголовок 1 56" xfId="1798"/>
    <cellStyle name="Заголовок 1 57" xfId="1799"/>
    <cellStyle name="Заголовок 1 58" xfId="1800"/>
    <cellStyle name="Заголовок 1 59" xfId="1801"/>
    <cellStyle name="Заголовок 1 6" xfId="1802"/>
    <cellStyle name="Заголовок 1 60" xfId="1803"/>
    <cellStyle name="Заголовок 1 61" xfId="1804"/>
    <cellStyle name="Заголовок 1 62" xfId="1805"/>
    <cellStyle name="Заголовок 1 63" xfId="1806"/>
    <cellStyle name="Заголовок 1 7" xfId="1807"/>
    <cellStyle name="Заголовок 1 8" xfId="1808"/>
    <cellStyle name="Заголовок 1 9" xfId="1809"/>
    <cellStyle name="Заголовок 2 10" xfId="1810"/>
    <cellStyle name="Заголовок 2 11" xfId="1811"/>
    <cellStyle name="Заголовок 2 12" xfId="1812"/>
    <cellStyle name="Заголовок 2 13" xfId="1813"/>
    <cellStyle name="Заголовок 2 14" xfId="1814"/>
    <cellStyle name="Заголовок 2 15" xfId="1815"/>
    <cellStyle name="Заголовок 2 16" xfId="1816"/>
    <cellStyle name="Заголовок 2 17" xfId="1817"/>
    <cellStyle name="Заголовок 2 18" xfId="1818"/>
    <cellStyle name="Заголовок 2 19" xfId="1819"/>
    <cellStyle name="Заголовок 2 2" xfId="1820"/>
    <cellStyle name="Заголовок 2 20" xfId="1821"/>
    <cellStyle name="Заголовок 2 21" xfId="1822"/>
    <cellStyle name="Заголовок 2 22" xfId="1823"/>
    <cellStyle name="Заголовок 2 23" xfId="1824"/>
    <cellStyle name="Заголовок 2 24" xfId="1825"/>
    <cellStyle name="Заголовок 2 25" xfId="1826"/>
    <cellStyle name="Заголовок 2 26" xfId="1827"/>
    <cellStyle name="Заголовок 2 27" xfId="1828"/>
    <cellStyle name="Заголовок 2 28" xfId="1829"/>
    <cellStyle name="Заголовок 2 29" xfId="1830"/>
    <cellStyle name="Заголовок 2 3" xfId="1831"/>
    <cellStyle name="Заголовок 2 30" xfId="1832"/>
    <cellStyle name="Заголовок 2 31" xfId="1833"/>
    <cellStyle name="Заголовок 2 32" xfId="1834"/>
    <cellStyle name="Заголовок 2 33" xfId="1835"/>
    <cellStyle name="Заголовок 2 34" xfId="1836"/>
    <cellStyle name="Заголовок 2 35" xfId="1837"/>
    <cellStyle name="Заголовок 2 36" xfId="1838"/>
    <cellStyle name="Заголовок 2 37" xfId="1839"/>
    <cellStyle name="Заголовок 2 38" xfId="1840"/>
    <cellStyle name="Заголовок 2 39" xfId="1841"/>
    <cellStyle name="Заголовок 2 4" xfId="1842"/>
    <cellStyle name="Заголовок 2 40" xfId="1843"/>
    <cellStyle name="Заголовок 2 41" xfId="1844"/>
    <cellStyle name="Заголовок 2 42" xfId="1845"/>
    <cellStyle name="Заголовок 2 43" xfId="1846"/>
    <cellStyle name="Заголовок 2 44" xfId="1847"/>
    <cellStyle name="Заголовок 2 45" xfId="1848"/>
    <cellStyle name="Заголовок 2 46" xfId="1849"/>
    <cellStyle name="Заголовок 2 47" xfId="1850"/>
    <cellStyle name="Заголовок 2 48" xfId="1851"/>
    <cellStyle name="Заголовок 2 49" xfId="1852"/>
    <cellStyle name="Заголовок 2 5" xfId="1853"/>
    <cellStyle name="Заголовок 2 50" xfId="1854"/>
    <cellStyle name="Заголовок 2 51" xfId="1855"/>
    <cellStyle name="Заголовок 2 52" xfId="1856"/>
    <cellStyle name="Заголовок 2 53" xfId="1857"/>
    <cellStyle name="Заголовок 2 54" xfId="1858"/>
    <cellStyle name="Заголовок 2 55" xfId="1859"/>
    <cellStyle name="Заголовок 2 56" xfId="1860"/>
    <cellStyle name="Заголовок 2 57" xfId="1861"/>
    <cellStyle name="Заголовок 2 58" xfId="1862"/>
    <cellStyle name="Заголовок 2 59" xfId="1863"/>
    <cellStyle name="Заголовок 2 6" xfId="1864"/>
    <cellStyle name="Заголовок 2 60" xfId="1865"/>
    <cellStyle name="Заголовок 2 61" xfId="1866"/>
    <cellStyle name="Заголовок 2 62" xfId="1867"/>
    <cellStyle name="Заголовок 2 63" xfId="1868"/>
    <cellStyle name="Заголовок 2 7" xfId="1869"/>
    <cellStyle name="Заголовок 2 8" xfId="1870"/>
    <cellStyle name="Заголовок 2 9" xfId="1871"/>
    <cellStyle name="Заголовок 3 10" xfId="1872"/>
    <cellStyle name="Заголовок 3 11" xfId="1873"/>
    <cellStyle name="Заголовок 3 12" xfId="1874"/>
    <cellStyle name="Заголовок 3 13" xfId="1875"/>
    <cellStyle name="Заголовок 3 14" xfId="1876"/>
    <cellStyle name="Заголовок 3 15" xfId="1877"/>
    <cellStyle name="Заголовок 3 16" xfId="1878"/>
    <cellStyle name="Заголовок 3 17" xfId="1879"/>
    <cellStyle name="Заголовок 3 18" xfId="1880"/>
    <cellStyle name="Заголовок 3 19" xfId="1881"/>
    <cellStyle name="Заголовок 3 2" xfId="1882"/>
    <cellStyle name="Заголовок 3 20" xfId="1883"/>
    <cellStyle name="Заголовок 3 21" xfId="1884"/>
    <cellStyle name="Заголовок 3 22" xfId="1885"/>
    <cellStyle name="Заголовок 3 23" xfId="1886"/>
    <cellStyle name="Заголовок 3 24" xfId="1887"/>
    <cellStyle name="Заголовок 3 25" xfId="1888"/>
    <cellStyle name="Заголовок 3 26" xfId="1889"/>
    <cellStyle name="Заголовок 3 27" xfId="1890"/>
    <cellStyle name="Заголовок 3 28" xfId="1891"/>
    <cellStyle name="Заголовок 3 29" xfId="1892"/>
    <cellStyle name="Заголовок 3 3" xfId="1893"/>
    <cellStyle name="Заголовок 3 30" xfId="1894"/>
    <cellStyle name="Заголовок 3 31" xfId="1895"/>
    <cellStyle name="Заголовок 3 32" xfId="1896"/>
    <cellStyle name="Заголовок 3 33" xfId="1897"/>
    <cellStyle name="Заголовок 3 34" xfId="1898"/>
    <cellStyle name="Заголовок 3 35" xfId="1899"/>
    <cellStyle name="Заголовок 3 36" xfId="1900"/>
    <cellStyle name="Заголовок 3 37" xfId="1901"/>
    <cellStyle name="Заголовок 3 38" xfId="1902"/>
    <cellStyle name="Заголовок 3 39" xfId="1903"/>
    <cellStyle name="Заголовок 3 4" xfId="1904"/>
    <cellStyle name="Заголовок 3 40" xfId="1905"/>
    <cellStyle name="Заголовок 3 41" xfId="1906"/>
    <cellStyle name="Заголовок 3 42" xfId="1907"/>
    <cellStyle name="Заголовок 3 43" xfId="1908"/>
    <cellStyle name="Заголовок 3 44" xfId="1909"/>
    <cellStyle name="Заголовок 3 45" xfId="1910"/>
    <cellStyle name="Заголовок 3 46" xfId="1911"/>
    <cellStyle name="Заголовок 3 47" xfId="1912"/>
    <cellStyle name="Заголовок 3 48" xfId="1913"/>
    <cellStyle name="Заголовок 3 49" xfId="1914"/>
    <cellStyle name="Заголовок 3 5" xfId="1915"/>
    <cellStyle name="Заголовок 3 50" xfId="1916"/>
    <cellStyle name="Заголовок 3 51" xfId="1917"/>
    <cellStyle name="Заголовок 3 52" xfId="1918"/>
    <cellStyle name="Заголовок 3 53" xfId="1919"/>
    <cellStyle name="Заголовок 3 54" xfId="1920"/>
    <cellStyle name="Заголовок 3 55" xfId="1921"/>
    <cellStyle name="Заголовок 3 56" xfId="1922"/>
    <cellStyle name="Заголовок 3 57" xfId="1923"/>
    <cellStyle name="Заголовок 3 58" xfId="1924"/>
    <cellStyle name="Заголовок 3 59" xfId="1925"/>
    <cellStyle name="Заголовок 3 6" xfId="1926"/>
    <cellStyle name="Заголовок 3 60" xfId="1927"/>
    <cellStyle name="Заголовок 3 61" xfId="1928"/>
    <cellStyle name="Заголовок 3 62" xfId="1929"/>
    <cellStyle name="Заголовок 3 63" xfId="1930"/>
    <cellStyle name="Заголовок 3 7" xfId="1931"/>
    <cellStyle name="Заголовок 3 8" xfId="1932"/>
    <cellStyle name="Заголовок 3 9" xfId="1933"/>
    <cellStyle name="Заголовок 4 10" xfId="1934"/>
    <cellStyle name="Заголовок 4 11" xfId="1935"/>
    <cellStyle name="Заголовок 4 12" xfId="1936"/>
    <cellStyle name="Заголовок 4 13" xfId="1937"/>
    <cellStyle name="Заголовок 4 14" xfId="1938"/>
    <cellStyle name="Заголовок 4 15" xfId="1939"/>
    <cellStyle name="Заголовок 4 16" xfId="1940"/>
    <cellStyle name="Заголовок 4 17" xfId="1941"/>
    <cellStyle name="Заголовок 4 18" xfId="1942"/>
    <cellStyle name="Заголовок 4 19" xfId="1943"/>
    <cellStyle name="Заголовок 4 2" xfId="1944"/>
    <cellStyle name="Заголовок 4 20" xfId="1945"/>
    <cellStyle name="Заголовок 4 21" xfId="1946"/>
    <cellStyle name="Заголовок 4 22" xfId="1947"/>
    <cellStyle name="Заголовок 4 23" xfId="1948"/>
    <cellStyle name="Заголовок 4 24" xfId="1949"/>
    <cellStyle name="Заголовок 4 25" xfId="1950"/>
    <cellStyle name="Заголовок 4 26" xfId="1951"/>
    <cellStyle name="Заголовок 4 27" xfId="1952"/>
    <cellStyle name="Заголовок 4 28" xfId="1953"/>
    <cellStyle name="Заголовок 4 29" xfId="1954"/>
    <cellStyle name="Заголовок 4 3" xfId="1955"/>
    <cellStyle name="Заголовок 4 30" xfId="1956"/>
    <cellStyle name="Заголовок 4 31" xfId="1957"/>
    <cellStyle name="Заголовок 4 32" xfId="1958"/>
    <cellStyle name="Заголовок 4 33" xfId="1959"/>
    <cellStyle name="Заголовок 4 34" xfId="1960"/>
    <cellStyle name="Заголовок 4 35" xfId="1961"/>
    <cellStyle name="Заголовок 4 36" xfId="1962"/>
    <cellStyle name="Заголовок 4 37" xfId="1963"/>
    <cellStyle name="Заголовок 4 38" xfId="1964"/>
    <cellStyle name="Заголовок 4 39" xfId="1965"/>
    <cellStyle name="Заголовок 4 4" xfId="1966"/>
    <cellStyle name="Заголовок 4 40" xfId="1967"/>
    <cellStyle name="Заголовок 4 41" xfId="1968"/>
    <cellStyle name="Заголовок 4 42" xfId="1969"/>
    <cellStyle name="Заголовок 4 43" xfId="1970"/>
    <cellStyle name="Заголовок 4 44" xfId="1971"/>
    <cellStyle name="Заголовок 4 45" xfId="1972"/>
    <cellStyle name="Заголовок 4 46" xfId="1973"/>
    <cellStyle name="Заголовок 4 47" xfId="1974"/>
    <cellStyle name="Заголовок 4 48" xfId="1975"/>
    <cellStyle name="Заголовок 4 49" xfId="1976"/>
    <cellStyle name="Заголовок 4 5" xfId="1977"/>
    <cellStyle name="Заголовок 4 50" xfId="1978"/>
    <cellStyle name="Заголовок 4 51" xfId="1979"/>
    <cellStyle name="Заголовок 4 52" xfId="1980"/>
    <cellStyle name="Заголовок 4 53" xfId="1981"/>
    <cellStyle name="Заголовок 4 54" xfId="1982"/>
    <cellStyle name="Заголовок 4 55" xfId="1983"/>
    <cellStyle name="Заголовок 4 56" xfId="1984"/>
    <cellStyle name="Заголовок 4 57" xfId="1985"/>
    <cellStyle name="Заголовок 4 58" xfId="1986"/>
    <cellStyle name="Заголовок 4 59" xfId="1987"/>
    <cellStyle name="Заголовок 4 6" xfId="1988"/>
    <cellStyle name="Заголовок 4 60" xfId="1989"/>
    <cellStyle name="Заголовок 4 61" xfId="1990"/>
    <cellStyle name="Заголовок 4 62" xfId="1991"/>
    <cellStyle name="Заголовок 4 63" xfId="1992"/>
    <cellStyle name="Заголовок 4 7" xfId="1993"/>
    <cellStyle name="Заголовок 4 8" xfId="1994"/>
    <cellStyle name="Заголовок 4 9" xfId="1995"/>
    <cellStyle name="Итог 10" xfId="1996"/>
    <cellStyle name="Итог 11" xfId="1997"/>
    <cellStyle name="Итог 12" xfId="1998"/>
    <cellStyle name="Итог 13" xfId="1999"/>
    <cellStyle name="Итог 14" xfId="2000"/>
    <cellStyle name="Итог 15" xfId="2001"/>
    <cellStyle name="Итог 16" xfId="2002"/>
    <cellStyle name="Итог 17" xfId="2003"/>
    <cellStyle name="Итог 18" xfId="2004"/>
    <cellStyle name="Итог 19" xfId="2005"/>
    <cellStyle name="Итог 2" xfId="2006"/>
    <cellStyle name="Итог 20" xfId="2007"/>
    <cellStyle name="Итог 21" xfId="2008"/>
    <cellStyle name="Итог 22" xfId="2009"/>
    <cellStyle name="Итог 23" xfId="2010"/>
    <cellStyle name="Итог 24" xfId="2011"/>
    <cellStyle name="Итог 25" xfId="2012"/>
    <cellStyle name="Итог 26" xfId="2013"/>
    <cellStyle name="Итог 27" xfId="2014"/>
    <cellStyle name="Итог 28" xfId="2015"/>
    <cellStyle name="Итог 29" xfId="2016"/>
    <cellStyle name="Итог 3" xfId="2017"/>
    <cellStyle name="Итог 30" xfId="2018"/>
    <cellStyle name="Итог 31" xfId="2019"/>
    <cellStyle name="Итог 32" xfId="2020"/>
    <cellStyle name="Итог 33" xfId="2021"/>
    <cellStyle name="Итог 34" xfId="2022"/>
    <cellStyle name="Итог 35" xfId="2023"/>
    <cellStyle name="Итог 36" xfId="2024"/>
    <cellStyle name="Итог 37" xfId="2025"/>
    <cellStyle name="Итог 38" xfId="2026"/>
    <cellStyle name="Итог 39" xfId="2027"/>
    <cellStyle name="Итог 4" xfId="2028"/>
    <cellStyle name="Итог 40" xfId="2029"/>
    <cellStyle name="Итог 41" xfId="2030"/>
    <cellStyle name="Итог 42" xfId="2031"/>
    <cellStyle name="Итог 43" xfId="2032"/>
    <cellStyle name="Итог 44" xfId="2033"/>
    <cellStyle name="Итог 45" xfId="2034"/>
    <cellStyle name="Итог 46" xfId="2035"/>
    <cellStyle name="Итог 47" xfId="2036"/>
    <cellStyle name="Итог 48" xfId="2037"/>
    <cellStyle name="Итог 49" xfId="2038"/>
    <cellStyle name="Итог 5" xfId="2039"/>
    <cellStyle name="Итог 50" xfId="2040"/>
    <cellStyle name="Итог 51" xfId="2041"/>
    <cellStyle name="Итог 52" xfId="2042"/>
    <cellStyle name="Итог 53" xfId="2043"/>
    <cellStyle name="Итог 54" xfId="2044"/>
    <cellStyle name="Итог 55" xfId="2045"/>
    <cellStyle name="Итог 56" xfId="2046"/>
    <cellStyle name="Итог 57" xfId="2047"/>
    <cellStyle name="Итог 58" xfId="2048"/>
    <cellStyle name="Итог 59" xfId="2049"/>
    <cellStyle name="Итог 6" xfId="2050"/>
    <cellStyle name="Итог 60" xfId="2051"/>
    <cellStyle name="Итог 61" xfId="2052"/>
    <cellStyle name="Итог 62" xfId="2053"/>
    <cellStyle name="Итог 63" xfId="2054"/>
    <cellStyle name="Итог 7" xfId="2055"/>
    <cellStyle name="Итог 8" xfId="2056"/>
    <cellStyle name="Итог 9" xfId="2057"/>
    <cellStyle name="Контрольная ячейка 10" xfId="2058"/>
    <cellStyle name="Контрольная ячейка 11" xfId="2059"/>
    <cellStyle name="Контрольная ячейка 12" xfId="2060"/>
    <cellStyle name="Контрольная ячейка 13" xfId="2061"/>
    <cellStyle name="Контрольная ячейка 14" xfId="2062"/>
    <cellStyle name="Контрольная ячейка 15" xfId="2063"/>
    <cellStyle name="Контрольная ячейка 16" xfId="2064"/>
    <cellStyle name="Контрольная ячейка 17" xfId="2065"/>
    <cellStyle name="Контрольная ячейка 18" xfId="2066"/>
    <cellStyle name="Контрольная ячейка 19" xfId="2067"/>
    <cellStyle name="Контрольная ячейка 2" xfId="2068"/>
    <cellStyle name="Контрольная ячейка 20" xfId="2069"/>
    <cellStyle name="Контрольная ячейка 21" xfId="2070"/>
    <cellStyle name="Контрольная ячейка 22" xfId="2071"/>
    <cellStyle name="Контрольная ячейка 23" xfId="2072"/>
    <cellStyle name="Контрольная ячейка 24" xfId="2073"/>
    <cellStyle name="Контрольная ячейка 25" xfId="2074"/>
    <cellStyle name="Контрольная ячейка 26" xfId="2075"/>
    <cellStyle name="Контрольная ячейка 27" xfId="2076"/>
    <cellStyle name="Контрольная ячейка 28" xfId="2077"/>
    <cellStyle name="Контрольная ячейка 29" xfId="2078"/>
    <cellStyle name="Контрольная ячейка 3" xfId="2079"/>
    <cellStyle name="Контрольная ячейка 30" xfId="2080"/>
    <cellStyle name="Контрольная ячейка 31" xfId="2081"/>
    <cellStyle name="Контрольная ячейка 32" xfId="2082"/>
    <cellStyle name="Контрольная ячейка 33" xfId="2083"/>
    <cellStyle name="Контрольная ячейка 34" xfId="2084"/>
    <cellStyle name="Контрольная ячейка 35" xfId="2085"/>
    <cellStyle name="Контрольная ячейка 36" xfId="2086"/>
    <cellStyle name="Контрольная ячейка 37" xfId="2087"/>
    <cellStyle name="Контрольная ячейка 38" xfId="2088"/>
    <cellStyle name="Контрольная ячейка 39" xfId="2089"/>
    <cellStyle name="Контрольная ячейка 4" xfId="2090"/>
    <cellStyle name="Контрольная ячейка 40" xfId="2091"/>
    <cellStyle name="Контрольная ячейка 41" xfId="2092"/>
    <cellStyle name="Контрольная ячейка 42" xfId="2093"/>
    <cellStyle name="Контрольная ячейка 43" xfId="2094"/>
    <cellStyle name="Контрольная ячейка 44" xfId="2095"/>
    <cellStyle name="Контрольная ячейка 45" xfId="2096"/>
    <cellStyle name="Контрольная ячейка 46" xfId="2097"/>
    <cellStyle name="Контрольная ячейка 47" xfId="2098"/>
    <cellStyle name="Контрольная ячейка 48" xfId="2099"/>
    <cellStyle name="Контрольная ячейка 49" xfId="2100"/>
    <cellStyle name="Контрольная ячейка 5" xfId="2101"/>
    <cellStyle name="Контрольная ячейка 50" xfId="2102"/>
    <cellStyle name="Контрольная ячейка 51" xfId="2103"/>
    <cellStyle name="Контрольная ячейка 52" xfId="2104"/>
    <cellStyle name="Контрольная ячейка 53" xfId="2105"/>
    <cellStyle name="Контрольная ячейка 54" xfId="2106"/>
    <cellStyle name="Контрольная ячейка 55" xfId="2107"/>
    <cellStyle name="Контрольная ячейка 56" xfId="2108"/>
    <cellStyle name="Контрольная ячейка 57" xfId="2109"/>
    <cellStyle name="Контрольная ячейка 58" xfId="2110"/>
    <cellStyle name="Контрольная ячейка 59" xfId="2111"/>
    <cellStyle name="Контрольная ячейка 6" xfId="2112"/>
    <cellStyle name="Контрольная ячейка 60" xfId="2113"/>
    <cellStyle name="Контрольная ячейка 61" xfId="2114"/>
    <cellStyle name="Контрольная ячейка 62" xfId="2115"/>
    <cellStyle name="Контрольная ячейка 63" xfId="2116"/>
    <cellStyle name="Контрольная ячейка 7" xfId="2117"/>
    <cellStyle name="Контрольная ячейка 8" xfId="2118"/>
    <cellStyle name="Контрольная ячейка 9" xfId="2119"/>
    <cellStyle name="Название 10" xfId="2120"/>
    <cellStyle name="Название 11" xfId="2121"/>
    <cellStyle name="Название 12" xfId="2122"/>
    <cellStyle name="Название 13" xfId="2123"/>
    <cellStyle name="Название 14" xfId="2124"/>
    <cellStyle name="Название 15" xfId="2125"/>
    <cellStyle name="Название 16" xfId="2126"/>
    <cellStyle name="Название 17" xfId="2127"/>
    <cellStyle name="Название 18" xfId="2128"/>
    <cellStyle name="Название 19" xfId="2129"/>
    <cellStyle name="Название 2" xfId="2130"/>
    <cellStyle name="Название 20" xfId="2131"/>
    <cellStyle name="Название 21" xfId="2132"/>
    <cellStyle name="Название 22" xfId="2133"/>
    <cellStyle name="Название 23" xfId="2134"/>
    <cellStyle name="Название 24" xfId="2135"/>
    <cellStyle name="Название 25" xfId="2136"/>
    <cellStyle name="Название 26" xfId="2137"/>
    <cellStyle name="Название 27" xfId="2138"/>
    <cellStyle name="Название 28" xfId="2139"/>
    <cellStyle name="Название 29" xfId="2140"/>
    <cellStyle name="Название 3" xfId="2141"/>
    <cellStyle name="Название 30" xfId="2142"/>
    <cellStyle name="Название 31" xfId="2143"/>
    <cellStyle name="Название 32" xfId="2144"/>
    <cellStyle name="Название 33" xfId="2145"/>
    <cellStyle name="Название 34" xfId="2146"/>
    <cellStyle name="Название 35" xfId="2147"/>
    <cellStyle name="Название 36" xfId="2148"/>
    <cellStyle name="Название 37" xfId="2149"/>
    <cellStyle name="Название 38" xfId="2150"/>
    <cellStyle name="Название 39" xfId="2151"/>
    <cellStyle name="Название 4" xfId="2152"/>
    <cellStyle name="Название 40" xfId="2153"/>
    <cellStyle name="Название 41" xfId="2154"/>
    <cellStyle name="Название 42" xfId="2155"/>
    <cellStyle name="Название 43" xfId="2156"/>
    <cellStyle name="Название 44" xfId="2157"/>
    <cellStyle name="Название 45" xfId="2158"/>
    <cellStyle name="Название 46" xfId="2159"/>
    <cellStyle name="Название 47" xfId="2160"/>
    <cellStyle name="Название 48" xfId="2161"/>
    <cellStyle name="Название 49" xfId="2162"/>
    <cellStyle name="Название 5" xfId="2163"/>
    <cellStyle name="Название 50" xfId="2164"/>
    <cellStyle name="Название 51" xfId="2165"/>
    <cellStyle name="Название 52" xfId="2166"/>
    <cellStyle name="Название 53" xfId="2167"/>
    <cellStyle name="Название 54" xfId="2168"/>
    <cellStyle name="Название 55" xfId="2169"/>
    <cellStyle name="Название 56" xfId="2170"/>
    <cellStyle name="Название 57" xfId="2171"/>
    <cellStyle name="Название 58" xfId="2172"/>
    <cellStyle name="Название 59" xfId="2173"/>
    <cellStyle name="Название 6" xfId="2174"/>
    <cellStyle name="Название 60" xfId="2175"/>
    <cellStyle name="Название 61" xfId="2176"/>
    <cellStyle name="Название 62" xfId="2177"/>
    <cellStyle name="Название 63" xfId="2178"/>
    <cellStyle name="Название 7" xfId="2179"/>
    <cellStyle name="Название 8" xfId="2180"/>
    <cellStyle name="Название 9" xfId="2181"/>
    <cellStyle name="Нейтральный 10" xfId="2182"/>
    <cellStyle name="Нейтральный 11" xfId="2183"/>
    <cellStyle name="Нейтральный 12" xfId="2184"/>
    <cellStyle name="Нейтральный 13" xfId="2185"/>
    <cellStyle name="Нейтральный 14" xfId="2186"/>
    <cellStyle name="Нейтральный 15" xfId="2187"/>
    <cellStyle name="Нейтральный 16" xfId="2188"/>
    <cellStyle name="Нейтральный 17" xfId="2189"/>
    <cellStyle name="Нейтральный 18" xfId="2190"/>
    <cellStyle name="Нейтральный 19" xfId="2191"/>
    <cellStyle name="Нейтральный 2" xfId="2192"/>
    <cellStyle name="Нейтральный 20" xfId="2193"/>
    <cellStyle name="Нейтральный 21" xfId="2194"/>
    <cellStyle name="Нейтральный 22" xfId="2195"/>
    <cellStyle name="Нейтральный 23" xfId="2196"/>
    <cellStyle name="Нейтральный 24" xfId="2197"/>
    <cellStyle name="Нейтральный 25" xfId="2198"/>
    <cellStyle name="Нейтральный 26" xfId="2199"/>
    <cellStyle name="Нейтральный 27" xfId="2200"/>
    <cellStyle name="Нейтральный 28" xfId="2201"/>
    <cellStyle name="Нейтральный 29" xfId="2202"/>
    <cellStyle name="Нейтральный 3" xfId="2203"/>
    <cellStyle name="Нейтральный 30" xfId="2204"/>
    <cellStyle name="Нейтральный 31" xfId="2205"/>
    <cellStyle name="Нейтральный 32" xfId="2206"/>
    <cellStyle name="Нейтральный 33" xfId="2207"/>
    <cellStyle name="Нейтральный 34" xfId="2208"/>
    <cellStyle name="Нейтральный 35" xfId="2209"/>
    <cellStyle name="Нейтральный 36" xfId="2210"/>
    <cellStyle name="Нейтральный 37" xfId="2211"/>
    <cellStyle name="Нейтральный 38" xfId="2212"/>
    <cellStyle name="Нейтральный 39" xfId="2213"/>
    <cellStyle name="Нейтральный 4" xfId="2214"/>
    <cellStyle name="Нейтральный 40" xfId="2215"/>
    <cellStyle name="Нейтральный 41" xfId="2216"/>
    <cellStyle name="Нейтральный 42" xfId="2217"/>
    <cellStyle name="Нейтральный 43" xfId="2218"/>
    <cellStyle name="Нейтральный 44" xfId="2219"/>
    <cellStyle name="Нейтральный 45" xfId="2220"/>
    <cellStyle name="Нейтральный 46" xfId="2221"/>
    <cellStyle name="Нейтральный 47" xfId="2222"/>
    <cellStyle name="Нейтральный 48" xfId="2223"/>
    <cellStyle name="Нейтральный 49" xfId="2224"/>
    <cellStyle name="Нейтральный 5" xfId="2225"/>
    <cellStyle name="Нейтральный 50" xfId="2226"/>
    <cellStyle name="Нейтральный 51" xfId="2227"/>
    <cellStyle name="Нейтральный 52" xfId="2228"/>
    <cellStyle name="Нейтральный 53" xfId="2229"/>
    <cellStyle name="Нейтральный 54" xfId="2230"/>
    <cellStyle name="Нейтральный 55" xfId="2231"/>
    <cellStyle name="Нейтральный 56" xfId="2232"/>
    <cellStyle name="Нейтральный 57" xfId="2233"/>
    <cellStyle name="Нейтральный 58" xfId="2234"/>
    <cellStyle name="Нейтральный 59" xfId="2235"/>
    <cellStyle name="Нейтральный 6" xfId="2236"/>
    <cellStyle name="Нейтральный 60" xfId="2237"/>
    <cellStyle name="Нейтральный 61" xfId="2238"/>
    <cellStyle name="Нейтральный 62" xfId="2239"/>
    <cellStyle name="Нейтральный 63" xfId="2240"/>
    <cellStyle name="Нейтральный 7" xfId="2241"/>
    <cellStyle name="Нейтральный 8" xfId="2242"/>
    <cellStyle name="Нейтральный 9" xfId="2243"/>
    <cellStyle name="Обычный" xfId="0" builtinId="0"/>
    <cellStyle name="Обычный 10" xfId="6"/>
    <cellStyle name="Обычный 11" xfId="7"/>
    <cellStyle name="Обычный 11 2" xfId="8"/>
    <cellStyle name="Обычный 11 3" xfId="2244"/>
    <cellStyle name="Обычный 12" xfId="9"/>
    <cellStyle name="Обычный 12 2" xfId="10"/>
    <cellStyle name="Обычный 12 2 2" xfId="2245"/>
    <cellStyle name="Обычный 12 2 2 2" xfId="2246"/>
    <cellStyle name="Обычный 12 2 3" xfId="2247"/>
    <cellStyle name="Обычный 12 2_51,50_1 кв_общий" xfId="2248"/>
    <cellStyle name="Обычный 12 3" xfId="2249"/>
    <cellStyle name="Обычный 12 3 2" xfId="2250"/>
    <cellStyle name="Обычный 12 4" xfId="2251"/>
    <cellStyle name="Обычный 12 4 2" xfId="2252"/>
    <cellStyle name="Обычный 12 5" xfId="2253"/>
    <cellStyle name="Обычный 12_51,50_1 кв_общий" xfId="2254"/>
    <cellStyle name="Обычный 13" xfId="11"/>
    <cellStyle name="Обычный 13 2" xfId="12"/>
    <cellStyle name="Обычный 13 3" xfId="2255"/>
    <cellStyle name="Обычный 14" xfId="13"/>
    <cellStyle name="Обычный 14 2" xfId="14"/>
    <cellStyle name="Обычный 14 2 2" xfId="2256"/>
    <cellStyle name="Обычный 14 3" xfId="2257"/>
    <cellStyle name="Обычный 14_51,50_1 кв_общий" xfId="2258"/>
    <cellStyle name="Обычный 15" xfId="15"/>
    <cellStyle name="Обычный 15 2" xfId="16"/>
    <cellStyle name="Обычный 15 2 2" xfId="2259"/>
    <cellStyle name="Обычный 15 3" xfId="2260"/>
    <cellStyle name="Обычный 15_51,50_1 кв_общий" xfId="2261"/>
    <cellStyle name="Обычный 16" xfId="17"/>
    <cellStyle name="Обычный 16 2" xfId="18"/>
    <cellStyle name="Обычный 16 2 2" xfId="2262"/>
    <cellStyle name="Обычный 16 3" xfId="19"/>
    <cellStyle name="Обычный 16 3 2" xfId="2263"/>
    <cellStyle name="Обычный 16 3 2 2" xfId="2264"/>
    <cellStyle name="Обычный 16 3 2 3" xfId="2265"/>
    <cellStyle name="Обычный 16 3 3" xfId="2266"/>
    <cellStyle name="Обычный 16 3_51,50_1 кв_общий" xfId="2267"/>
    <cellStyle name="Обычный 16 4" xfId="2268"/>
    <cellStyle name="Обычный 16_51,50_1 кв_общий" xfId="2269"/>
    <cellStyle name="Обычный 17" xfId="20"/>
    <cellStyle name="Обычный 17 2" xfId="21"/>
    <cellStyle name="Обычный 17 2 2" xfId="2270"/>
    <cellStyle name="Обычный 17 3" xfId="22"/>
    <cellStyle name="Обычный 17 3 2" xfId="2271"/>
    <cellStyle name="Обычный 17 4" xfId="23"/>
    <cellStyle name="Обычный 17 4 2" xfId="2272"/>
    <cellStyle name="Обычный 17 4 2 2" xfId="2273"/>
    <cellStyle name="Обычный 17 4 3" xfId="2274"/>
    <cellStyle name="Обычный 17 4 3 10" xfId="2275"/>
    <cellStyle name="Обычный 17 4 3 11" xfId="2276"/>
    <cellStyle name="Обычный 17 4 3 11 2" xfId="2277"/>
    <cellStyle name="Обычный 17 4 3 11 3" xfId="2278"/>
    <cellStyle name="Обычный 17 4 3 12" xfId="2279"/>
    <cellStyle name="Обычный 17 4 3 13" xfId="2280"/>
    <cellStyle name="Обычный 17 4 3 14" xfId="2281"/>
    <cellStyle name="Обычный 17 4 3 15" xfId="2282"/>
    <cellStyle name="Обычный 17 4 3 16" xfId="2283"/>
    <cellStyle name="Обычный 17 4 3 2" xfId="2284"/>
    <cellStyle name="Обычный 17 4 3 2 2" xfId="2285"/>
    <cellStyle name="Обычный 17 4 3 2 2 2" xfId="2286"/>
    <cellStyle name="Обычный 17 4 3 2 3" xfId="2287"/>
    <cellStyle name="Обычный 17 4 3 3" xfId="2288"/>
    <cellStyle name="Обычный 17 4 3 3 2" xfId="2289"/>
    <cellStyle name="Обычный 17 4 3 4" xfId="2290"/>
    <cellStyle name="Обычный 17 4 3 4 2" xfId="2291"/>
    <cellStyle name="Обычный 17 4 3 5" xfId="2292"/>
    <cellStyle name="Обычный 17 4 3 5 2" xfId="2293"/>
    <cellStyle name="Обычный 17 4 3 6" xfId="2294"/>
    <cellStyle name="Обычный 17 4 3 7" xfId="2295"/>
    <cellStyle name="Обычный 17 4 3 8" xfId="2296"/>
    <cellStyle name="Обычный 17 4 3 9" xfId="2297"/>
    <cellStyle name="Обычный 17 4 4" xfId="2298"/>
    <cellStyle name="Обычный 17 4 4 2" xfId="2299"/>
    <cellStyle name="Обычный 17 4 5" xfId="2300"/>
    <cellStyle name="Обычный 17 4 5 2" xfId="2301"/>
    <cellStyle name="Обычный 17 4 6" xfId="2302"/>
    <cellStyle name="Обычный 17 4_51,50_1 кв_общий" xfId="2303"/>
    <cellStyle name="Обычный 17 5" xfId="2304"/>
    <cellStyle name="Обычный 17_51,50_1 кв_общий" xfId="2305"/>
    <cellStyle name="Обычный 18" xfId="24"/>
    <cellStyle name="Обычный 18 2" xfId="25"/>
    <cellStyle name="Обычный 18 2 2" xfId="2306"/>
    <cellStyle name="Обычный 18 3" xfId="26"/>
    <cellStyle name="Обычный 18 3 2" xfId="2307"/>
    <cellStyle name="Обычный 18 3 2 10" xfId="2308"/>
    <cellStyle name="Обычный 18 3 2 11" xfId="2309"/>
    <cellStyle name="Обычный 18 3 2 12" xfId="2310"/>
    <cellStyle name="Обычный 18 3 2 2" xfId="2311"/>
    <cellStyle name="Обычный 18 3 2 2 2" xfId="2312"/>
    <cellStyle name="Обычный 18 3 2 2 2 2" xfId="2313"/>
    <cellStyle name="Обычный 18 3 2 2 2 2 2" xfId="2314"/>
    <cellStyle name="Обычный 18 3 2 2 2 3" xfId="2315"/>
    <cellStyle name="Обычный 18 3 2 2 2 3 2" xfId="2316"/>
    <cellStyle name="Обычный 18 3 2 2 2 4" xfId="2317"/>
    <cellStyle name="Обычный 18 3 2 2 2 4 2" xfId="2318"/>
    <cellStyle name="Обычный 18 3 2 2 2 5" xfId="2319"/>
    <cellStyle name="Обычный 18 3 2 2 3" xfId="2320"/>
    <cellStyle name="Обычный 18 3 2 2 4" xfId="2321"/>
    <cellStyle name="Обычный 18 3 2 3" xfId="2322"/>
    <cellStyle name="Обычный 18 3 2 3 2" xfId="2323"/>
    <cellStyle name="Обычный 18 3 2 4" xfId="2324"/>
    <cellStyle name="Обычный 18 3 2 4 2" xfId="2325"/>
    <cellStyle name="Обычный 18 3 2 5" xfId="2326"/>
    <cellStyle name="Обычный 18 3 2 5 2" xfId="2327"/>
    <cellStyle name="Обычный 18 3 2 6" xfId="2328"/>
    <cellStyle name="Обычный 18 3 2 6 2" xfId="2329"/>
    <cellStyle name="Обычный 18 3 2 6 3" xfId="2330"/>
    <cellStyle name="Обычный 18 3 2 7" xfId="2331"/>
    <cellStyle name="Обычный 18 3 2 8" xfId="2332"/>
    <cellStyle name="Обычный 18 3 2 9" xfId="2333"/>
    <cellStyle name="Обычный 18 3 2_51,50_1 кв_общий" xfId="2334"/>
    <cellStyle name="Обычный 18 3 3" xfId="2335"/>
    <cellStyle name="Обычный 18 3_51,50_1 кв_общий" xfId="2336"/>
    <cellStyle name="Обычный 18 4" xfId="2337"/>
    <cellStyle name="Обычный 18 4 2" xfId="2338"/>
    <cellStyle name="Обычный 18 5" xfId="2339"/>
    <cellStyle name="Обычный 18_51,50_1 кв_общий" xfId="2340"/>
    <cellStyle name="Обычный 19" xfId="27"/>
    <cellStyle name="Обычный 19 2" xfId="28"/>
    <cellStyle name="Обычный 19 2 2" xfId="2341"/>
    <cellStyle name="Обычный 19 3" xfId="2342"/>
    <cellStyle name="Обычный 19_51,50_1 кв_общий" xfId="2343"/>
    <cellStyle name="Обычный 2" xfId="29"/>
    <cellStyle name="Обычный 2 2" xfId="30"/>
    <cellStyle name="Обычный 2 2 2" xfId="31"/>
    <cellStyle name="Обычный 2 2 3" xfId="2344"/>
    <cellStyle name="Обычный 2 2 3 2" xfId="2345"/>
    <cellStyle name="Обычный 2 3" xfId="32"/>
    <cellStyle name="Обычный 2 3 2" xfId="2346"/>
    <cellStyle name="Обычный 2 3 2 2" xfId="2347"/>
    <cellStyle name="Обычный 2 3 2 3" xfId="2348"/>
    <cellStyle name="Обычный 2 3 3" xfId="2349"/>
    <cellStyle name="Обычный 2 3 3 2" xfId="2350"/>
    <cellStyle name="Обычный 2 4" xfId="33"/>
    <cellStyle name="Обычный 2 5" xfId="2351"/>
    <cellStyle name="Обычный 2 6" xfId="2352"/>
    <cellStyle name="Обычный 2 7" xfId="2353"/>
    <cellStyle name="Обычный 2 8" xfId="2354"/>
    <cellStyle name="Обычный 2_Канц предст нов год (8)" xfId="34"/>
    <cellStyle name="Обычный 20" xfId="35"/>
    <cellStyle name="Обычный 21" xfId="36"/>
    <cellStyle name="Обычный 21 2" xfId="2355"/>
    <cellStyle name="Обычный 21 2 2" xfId="2356"/>
    <cellStyle name="Обычный 21 2 2 2" xfId="2357"/>
    <cellStyle name="Обычный 21 2 3" xfId="2358"/>
    <cellStyle name="Обычный 21 3" xfId="2359"/>
    <cellStyle name="Обычный 21_51,50_1 кв_общий" xfId="2360"/>
    <cellStyle name="Обычный 22" xfId="37"/>
    <cellStyle name="Обычный 22 2" xfId="2361"/>
    <cellStyle name="Обычный 23" xfId="38"/>
    <cellStyle name="Обычный 23 2" xfId="2362"/>
    <cellStyle name="Обычный 24" xfId="2363"/>
    <cellStyle name="Обычный 24 2" xfId="2364"/>
    <cellStyle name="Обычный 24 2 2" xfId="2365"/>
    <cellStyle name="Обычный 24 2 2 2" xfId="2366"/>
    <cellStyle name="Обычный 24 2 3" xfId="2367"/>
    <cellStyle name="Обычный 24 3" xfId="2368"/>
    <cellStyle name="Обычный 25" xfId="2369"/>
    <cellStyle name="Обычный 25 2" xfId="2370"/>
    <cellStyle name="Обычный 25 2 2" xfId="2371"/>
    <cellStyle name="Обычный 25 2 2 2" xfId="2372"/>
    <cellStyle name="Обычный 25 2 3" xfId="2373"/>
    <cellStyle name="Обычный 25 3" xfId="2374"/>
    <cellStyle name="Обычный 26" xfId="2375"/>
    <cellStyle name="Обычный 26 2" xfId="2376"/>
    <cellStyle name="Обычный 26 2 2" xfId="2377"/>
    <cellStyle name="Обычный 26 2 2 2" xfId="2378"/>
    <cellStyle name="Обычный 26 2 3" xfId="2379"/>
    <cellStyle name="Обычный 26 3" xfId="2380"/>
    <cellStyle name="Обычный 27" xfId="2381"/>
    <cellStyle name="Обычный 27 2" xfId="2382"/>
    <cellStyle name="Обычный 28" xfId="2383"/>
    <cellStyle name="Обычный 29" xfId="2384"/>
    <cellStyle name="Обычный 3" xfId="39"/>
    <cellStyle name="Обычный 3 2" xfId="40"/>
    <cellStyle name="Обычный 3 3" xfId="2385"/>
    <cellStyle name="Обычный 3 4" xfId="2386"/>
    <cellStyle name="Обычный 30" xfId="2387"/>
    <cellStyle name="Обычный 31" xfId="2388"/>
    <cellStyle name="Обычный 32" xfId="2389"/>
    <cellStyle name="Обычный 32 2" xfId="2390"/>
    <cellStyle name="Обычный 32 2 2" xfId="2391"/>
    <cellStyle name="Обычный 32 2 2 2" xfId="2392"/>
    <cellStyle name="Обычный 32 2 3" xfId="2393"/>
    <cellStyle name="Обычный 33" xfId="2394"/>
    <cellStyle name="Обычный 33 2" xfId="2395"/>
    <cellStyle name="Обычный 33 2 2" xfId="2396"/>
    <cellStyle name="Обычный 33 2 2 2" xfId="2397"/>
    <cellStyle name="Обычный 33 2 3" xfId="2398"/>
    <cellStyle name="Обычный 34" xfId="2399"/>
    <cellStyle name="Обычный 34 2" xfId="2400"/>
    <cellStyle name="Обычный 34 2 2" xfId="2401"/>
    <cellStyle name="Обычный 35" xfId="2402"/>
    <cellStyle name="Обычный 36" xfId="2403"/>
    <cellStyle name="Обычный 37" xfId="2404"/>
    <cellStyle name="Обычный 38" xfId="2405"/>
    <cellStyle name="Обычный 39" xfId="2406"/>
    <cellStyle name="Обычный 4" xfId="41"/>
    <cellStyle name="Обычный 4 2" xfId="42"/>
    <cellStyle name="Обычный 4 2 2" xfId="43"/>
    <cellStyle name="Обычный 4 2 2 2" xfId="2407"/>
    <cellStyle name="Обычный 4 2 3" xfId="2408"/>
    <cellStyle name="Обычный 4 2_51,50_1 кв_общий" xfId="2409"/>
    <cellStyle name="Обычный 4 3" xfId="44"/>
    <cellStyle name="Обычный 4_51,50_1 кв_общий" xfId="2410"/>
    <cellStyle name="Обычный 40" xfId="2411"/>
    <cellStyle name="Обычный 41" xfId="2412"/>
    <cellStyle name="Обычный 42" xfId="2413"/>
    <cellStyle name="Обычный 43" xfId="2414"/>
    <cellStyle name="Обычный 44" xfId="2415"/>
    <cellStyle name="Обычный 45" xfId="2416"/>
    <cellStyle name="Обычный 46" xfId="2417"/>
    <cellStyle name="Обычный 47" xfId="2418"/>
    <cellStyle name="Обычный 48" xfId="2419"/>
    <cellStyle name="Обычный 49" xfId="2420"/>
    <cellStyle name="Обычный 5" xfId="45"/>
    <cellStyle name="Обычный 5 2" xfId="46"/>
    <cellStyle name="Обычный 5 3" xfId="2421"/>
    <cellStyle name="Обычный 50" xfId="2422"/>
    <cellStyle name="Обычный 51" xfId="2423"/>
    <cellStyle name="Обычный 52" xfId="2424"/>
    <cellStyle name="Обычный 53" xfId="47"/>
    <cellStyle name="Обычный 53 2" xfId="2425"/>
    <cellStyle name="Обычный 54" xfId="2426"/>
    <cellStyle name="Обычный 55" xfId="2427"/>
    <cellStyle name="Обычный 56" xfId="2428"/>
    <cellStyle name="Обычный 57" xfId="2429"/>
    <cellStyle name="Обычный 58" xfId="2430"/>
    <cellStyle name="Обычный 59" xfId="2431"/>
    <cellStyle name="Обычный 6" xfId="48"/>
    <cellStyle name="Обычный 6 2" xfId="2432"/>
    <cellStyle name="Обычный 60" xfId="2433"/>
    <cellStyle name="Обычный 61" xfId="2434"/>
    <cellStyle name="Обычный 62" xfId="2435"/>
    <cellStyle name="Обычный 63" xfId="2436"/>
    <cellStyle name="Обычный 64" xfId="2437"/>
    <cellStyle name="Обычный 65" xfId="2438"/>
    <cellStyle name="Обычный 65 2" xfId="2439"/>
    <cellStyle name="Обычный 66" xfId="2440"/>
    <cellStyle name="Обычный 66 2" xfId="2441"/>
    <cellStyle name="Обычный 66 2 2" xfId="2442"/>
    <cellStyle name="Обычный 66 3" xfId="2443"/>
    <cellStyle name="Обычный 66 3 2" xfId="2444"/>
    <cellStyle name="Обычный 66 4" xfId="2445"/>
    <cellStyle name="Обычный 66 4 2" xfId="2446"/>
    <cellStyle name="Обычный 66 5" xfId="2447"/>
    <cellStyle name="Обычный 67" xfId="2448"/>
    <cellStyle name="Обычный 67 2" xfId="2449"/>
    <cellStyle name="Обычный 68" xfId="2450"/>
    <cellStyle name="Обычный 68 2" xfId="2451"/>
    <cellStyle name="Обычный 69" xfId="2452"/>
    <cellStyle name="Обычный 69 2" xfId="2453"/>
    <cellStyle name="Обычный 7" xfId="49"/>
    <cellStyle name="Обычный 7 2" xfId="50"/>
    <cellStyle name="Обычный 7 2 2" xfId="51"/>
    <cellStyle name="Обычный 7 2 2 2" xfId="52"/>
    <cellStyle name="Обычный 7 2 2 2 2" xfId="2454"/>
    <cellStyle name="Обычный 7 2 2 3" xfId="2455"/>
    <cellStyle name="Обычный 7 2 2_51,50_1 кв_общий" xfId="2456"/>
    <cellStyle name="Обычный 7 2 3" xfId="53"/>
    <cellStyle name="Обычный 7 2 3 2" xfId="2457"/>
    <cellStyle name="Обычный 7 2 4" xfId="2458"/>
    <cellStyle name="Обычный 7 2_51,50_1 кв_общий" xfId="2459"/>
    <cellStyle name="Обычный 7 3" xfId="54"/>
    <cellStyle name="Обычный 7 3 2" xfId="55"/>
    <cellStyle name="Обычный 7 3 2 2" xfId="2460"/>
    <cellStyle name="Обычный 7 3 3" xfId="2461"/>
    <cellStyle name="Обычный 7 3 3 2" xfId="2462"/>
    <cellStyle name="Обычный 7 3 4" xfId="2463"/>
    <cellStyle name="Обычный 7 3_51,50_1 кв_общий" xfId="2464"/>
    <cellStyle name="Обычный 7 4" xfId="56"/>
    <cellStyle name="Обычный 7 4 2" xfId="57"/>
    <cellStyle name="Обычный 7 4 2 2" xfId="2465"/>
    <cellStyle name="Обычный 7 4 3" xfId="2466"/>
    <cellStyle name="Обычный 7 4 3 2" xfId="2467"/>
    <cellStyle name="Обычный 7 4 4" xfId="2468"/>
    <cellStyle name="Обычный 7 4_51,50_1 кв_общий" xfId="2469"/>
    <cellStyle name="Обычный 7 5" xfId="58"/>
    <cellStyle name="Обычный 7 6" xfId="2470"/>
    <cellStyle name="Обычный 7_51,50_1 кв_общий" xfId="2471"/>
    <cellStyle name="Обычный 70" xfId="2472"/>
    <cellStyle name="Обычный 70 2" xfId="2473"/>
    <cellStyle name="Обычный 71" xfId="2474"/>
    <cellStyle name="Обычный 71 2" xfId="2475"/>
    <cellStyle name="Обычный 71 2 2" xfId="2476"/>
    <cellStyle name="Обычный 71 3" xfId="2477"/>
    <cellStyle name="Обычный 72" xfId="2478"/>
    <cellStyle name="Обычный 72 2" xfId="2479"/>
    <cellStyle name="Обычный 73" xfId="2480"/>
    <cellStyle name="Обычный 73 2" xfId="2481"/>
    <cellStyle name="Обычный 73 3" xfId="2482"/>
    <cellStyle name="Обычный 73 3 2" xfId="2483"/>
    <cellStyle name="Обычный 74" xfId="2484"/>
    <cellStyle name="Обычный 75" xfId="2485"/>
    <cellStyle name="Обычный 76" xfId="2486"/>
    <cellStyle name="Обычный 77" xfId="2487"/>
    <cellStyle name="Обычный 77 2" xfId="2488"/>
    <cellStyle name="Обычный 78" xfId="2489"/>
    <cellStyle name="Обычный 8" xfId="59"/>
    <cellStyle name="Обычный 8 2" xfId="60"/>
    <cellStyle name="Обычный 8 3" xfId="61"/>
    <cellStyle name="Обычный 8 3 2" xfId="2490"/>
    <cellStyle name="Обычный 8 4" xfId="2491"/>
    <cellStyle name="Обычный 8 4 2" xfId="2492"/>
    <cellStyle name="Обычный 8 5" xfId="2493"/>
    <cellStyle name="Обычный 9" xfId="62"/>
    <cellStyle name="Обычный 9 2" xfId="63"/>
    <cellStyle name="Обычный 9 2 2" xfId="2494"/>
    <cellStyle name="Обычный 9 3" xfId="2495"/>
    <cellStyle name="Обычный 9 4" xfId="2496"/>
    <cellStyle name="Обычный_бюджет 2008 (11.02.08) на утверждение" xfId="72"/>
    <cellStyle name="Обычный_тарифы город=факт" xfId="1"/>
    <cellStyle name="Плохой 10" xfId="2497"/>
    <cellStyle name="Плохой 11" xfId="2498"/>
    <cellStyle name="Плохой 12" xfId="2499"/>
    <cellStyle name="Плохой 13" xfId="2500"/>
    <cellStyle name="Плохой 14" xfId="2501"/>
    <cellStyle name="Плохой 15" xfId="2502"/>
    <cellStyle name="Плохой 16" xfId="2503"/>
    <cellStyle name="Плохой 17" xfId="2504"/>
    <cellStyle name="Плохой 18" xfId="2505"/>
    <cellStyle name="Плохой 19" xfId="2506"/>
    <cellStyle name="Плохой 2" xfId="2507"/>
    <cellStyle name="Плохой 20" xfId="2508"/>
    <cellStyle name="Плохой 21" xfId="2509"/>
    <cellStyle name="Плохой 22" xfId="2510"/>
    <cellStyle name="Плохой 23" xfId="2511"/>
    <cellStyle name="Плохой 24" xfId="2512"/>
    <cellStyle name="Плохой 25" xfId="2513"/>
    <cellStyle name="Плохой 26" xfId="2514"/>
    <cellStyle name="Плохой 27" xfId="2515"/>
    <cellStyle name="Плохой 28" xfId="2516"/>
    <cellStyle name="Плохой 29" xfId="2517"/>
    <cellStyle name="Плохой 3" xfId="2518"/>
    <cellStyle name="Плохой 30" xfId="2519"/>
    <cellStyle name="Плохой 31" xfId="2520"/>
    <cellStyle name="Плохой 32" xfId="2521"/>
    <cellStyle name="Плохой 33" xfId="2522"/>
    <cellStyle name="Плохой 34" xfId="2523"/>
    <cellStyle name="Плохой 35" xfId="2524"/>
    <cellStyle name="Плохой 36" xfId="2525"/>
    <cellStyle name="Плохой 37" xfId="2526"/>
    <cellStyle name="Плохой 38" xfId="2527"/>
    <cellStyle name="Плохой 39" xfId="2528"/>
    <cellStyle name="Плохой 4" xfId="2529"/>
    <cellStyle name="Плохой 40" xfId="2530"/>
    <cellStyle name="Плохой 41" xfId="2531"/>
    <cellStyle name="Плохой 42" xfId="2532"/>
    <cellStyle name="Плохой 43" xfId="2533"/>
    <cellStyle name="Плохой 44" xfId="2534"/>
    <cellStyle name="Плохой 45" xfId="2535"/>
    <cellStyle name="Плохой 46" xfId="2536"/>
    <cellStyle name="Плохой 47" xfId="2537"/>
    <cellStyle name="Плохой 48" xfId="2538"/>
    <cellStyle name="Плохой 49" xfId="2539"/>
    <cellStyle name="Плохой 5" xfId="2540"/>
    <cellStyle name="Плохой 50" xfId="2541"/>
    <cellStyle name="Плохой 51" xfId="2542"/>
    <cellStyle name="Плохой 52" xfId="2543"/>
    <cellStyle name="Плохой 53" xfId="2544"/>
    <cellStyle name="Плохой 54" xfId="2545"/>
    <cellStyle name="Плохой 55" xfId="2546"/>
    <cellStyle name="Плохой 56" xfId="2547"/>
    <cellStyle name="Плохой 57" xfId="2548"/>
    <cellStyle name="Плохой 58" xfId="2549"/>
    <cellStyle name="Плохой 59" xfId="2550"/>
    <cellStyle name="Плохой 6" xfId="2551"/>
    <cellStyle name="Плохой 60" xfId="2552"/>
    <cellStyle name="Плохой 61" xfId="2553"/>
    <cellStyle name="Плохой 62" xfId="2554"/>
    <cellStyle name="Плохой 63" xfId="2555"/>
    <cellStyle name="Плохой 7" xfId="2556"/>
    <cellStyle name="Плохой 8" xfId="2557"/>
    <cellStyle name="Плохой 9" xfId="2558"/>
    <cellStyle name="Пояснение 10" xfId="2559"/>
    <cellStyle name="Пояснение 11" xfId="2560"/>
    <cellStyle name="Пояснение 12" xfId="2561"/>
    <cellStyle name="Пояснение 13" xfId="2562"/>
    <cellStyle name="Пояснение 14" xfId="2563"/>
    <cellStyle name="Пояснение 15" xfId="2564"/>
    <cellStyle name="Пояснение 16" xfId="2565"/>
    <cellStyle name="Пояснение 17" xfId="2566"/>
    <cellStyle name="Пояснение 18" xfId="2567"/>
    <cellStyle name="Пояснение 19" xfId="2568"/>
    <cellStyle name="Пояснение 2" xfId="2569"/>
    <cellStyle name="Пояснение 20" xfId="2570"/>
    <cellStyle name="Пояснение 21" xfId="2571"/>
    <cellStyle name="Пояснение 22" xfId="2572"/>
    <cellStyle name="Пояснение 23" xfId="2573"/>
    <cellStyle name="Пояснение 24" xfId="2574"/>
    <cellStyle name="Пояснение 25" xfId="2575"/>
    <cellStyle name="Пояснение 26" xfId="2576"/>
    <cellStyle name="Пояснение 27" xfId="2577"/>
    <cellStyle name="Пояснение 28" xfId="2578"/>
    <cellStyle name="Пояснение 29" xfId="2579"/>
    <cellStyle name="Пояснение 3" xfId="2580"/>
    <cellStyle name="Пояснение 30" xfId="2581"/>
    <cellStyle name="Пояснение 31" xfId="2582"/>
    <cellStyle name="Пояснение 32" xfId="2583"/>
    <cellStyle name="Пояснение 33" xfId="2584"/>
    <cellStyle name="Пояснение 34" xfId="2585"/>
    <cellStyle name="Пояснение 35" xfId="2586"/>
    <cellStyle name="Пояснение 36" xfId="2587"/>
    <cellStyle name="Пояснение 37" xfId="2588"/>
    <cellStyle name="Пояснение 38" xfId="2589"/>
    <cellStyle name="Пояснение 39" xfId="2590"/>
    <cellStyle name="Пояснение 4" xfId="2591"/>
    <cellStyle name="Пояснение 40" xfId="2592"/>
    <cellStyle name="Пояснение 41" xfId="2593"/>
    <cellStyle name="Пояснение 42" xfId="2594"/>
    <cellStyle name="Пояснение 43" xfId="2595"/>
    <cellStyle name="Пояснение 44" xfId="2596"/>
    <cellStyle name="Пояснение 45" xfId="2597"/>
    <cellStyle name="Пояснение 46" xfId="2598"/>
    <cellStyle name="Пояснение 47" xfId="2599"/>
    <cellStyle name="Пояснение 48" xfId="2600"/>
    <cellStyle name="Пояснение 49" xfId="2601"/>
    <cellStyle name="Пояснение 5" xfId="2602"/>
    <cellStyle name="Пояснение 50" xfId="2603"/>
    <cellStyle name="Пояснение 51" xfId="2604"/>
    <cellStyle name="Пояснение 52" xfId="2605"/>
    <cellStyle name="Пояснение 53" xfId="2606"/>
    <cellStyle name="Пояснение 54" xfId="2607"/>
    <cellStyle name="Пояснение 55" xfId="2608"/>
    <cellStyle name="Пояснение 56" xfId="2609"/>
    <cellStyle name="Пояснение 57" xfId="2610"/>
    <cellStyle name="Пояснение 58" xfId="2611"/>
    <cellStyle name="Пояснение 59" xfId="2612"/>
    <cellStyle name="Пояснение 6" xfId="2613"/>
    <cellStyle name="Пояснение 60" xfId="2614"/>
    <cellStyle name="Пояснение 61" xfId="2615"/>
    <cellStyle name="Пояснение 62" xfId="2616"/>
    <cellStyle name="Пояснение 63" xfId="2617"/>
    <cellStyle name="Пояснение 7" xfId="2618"/>
    <cellStyle name="Пояснение 8" xfId="2619"/>
    <cellStyle name="Пояснение 9" xfId="2620"/>
    <cellStyle name="Примечание 10" xfId="2621"/>
    <cellStyle name="Примечание 10 2" xfId="2622"/>
    <cellStyle name="Примечание 11" xfId="2623"/>
    <cellStyle name="Примечание 11 2" xfId="2624"/>
    <cellStyle name="Примечание 12" xfId="2625"/>
    <cellStyle name="Примечание 12 2" xfId="2626"/>
    <cellStyle name="Примечание 13" xfId="2627"/>
    <cellStyle name="Примечание 13 2" xfId="2628"/>
    <cellStyle name="Примечание 14" xfId="2629"/>
    <cellStyle name="Примечание 14 2" xfId="2630"/>
    <cellStyle name="Примечание 15" xfId="2631"/>
    <cellStyle name="Примечание 15 2" xfId="2632"/>
    <cellStyle name="Примечание 16" xfId="2633"/>
    <cellStyle name="Примечание 16 2" xfId="2634"/>
    <cellStyle name="Примечание 17" xfId="2635"/>
    <cellStyle name="Примечание 17 2" xfId="2636"/>
    <cellStyle name="Примечание 18" xfId="2637"/>
    <cellStyle name="Примечание 18 2" xfId="2638"/>
    <cellStyle name="Примечание 19" xfId="2639"/>
    <cellStyle name="Примечание 19 2" xfId="2640"/>
    <cellStyle name="Примечание 2" xfId="2641"/>
    <cellStyle name="Примечание 2 2" xfId="2642"/>
    <cellStyle name="Примечание 20" xfId="2643"/>
    <cellStyle name="Примечание 20 2" xfId="2644"/>
    <cellStyle name="Примечание 21" xfId="2645"/>
    <cellStyle name="Примечание 21 2" xfId="2646"/>
    <cellStyle name="Примечание 22" xfId="2647"/>
    <cellStyle name="Примечание 22 2" xfId="2648"/>
    <cellStyle name="Примечание 23" xfId="2649"/>
    <cellStyle name="Примечание 23 2" xfId="2650"/>
    <cellStyle name="Примечание 24" xfId="2651"/>
    <cellStyle name="Примечание 24 2" xfId="2652"/>
    <cellStyle name="Примечание 25" xfId="2653"/>
    <cellStyle name="Примечание 25 2" xfId="2654"/>
    <cellStyle name="Примечание 26" xfId="2655"/>
    <cellStyle name="Примечание 26 2" xfId="2656"/>
    <cellStyle name="Примечание 27" xfId="2657"/>
    <cellStyle name="Примечание 27 2" xfId="2658"/>
    <cellStyle name="Примечание 28" xfId="2659"/>
    <cellStyle name="Примечание 28 2" xfId="2660"/>
    <cellStyle name="Примечание 29" xfId="2661"/>
    <cellStyle name="Примечание 29 2" xfId="2662"/>
    <cellStyle name="Примечание 3" xfId="2663"/>
    <cellStyle name="Примечание 3 2" xfId="2664"/>
    <cellStyle name="Примечание 30" xfId="2665"/>
    <cellStyle name="Примечание 30 2" xfId="2666"/>
    <cellStyle name="Примечание 31" xfId="2667"/>
    <cellStyle name="Примечание 31 2" xfId="2668"/>
    <cellStyle name="Примечание 32" xfId="2669"/>
    <cellStyle name="Примечание 32 2" xfId="2670"/>
    <cellStyle name="Примечание 33" xfId="2671"/>
    <cellStyle name="Примечание 33 2" xfId="2672"/>
    <cellStyle name="Примечание 34" xfId="2673"/>
    <cellStyle name="Примечание 34 2" xfId="2674"/>
    <cellStyle name="Примечание 35" xfId="2675"/>
    <cellStyle name="Примечание 35 2" xfId="2676"/>
    <cellStyle name="Примечание 36" xfId="2677"/>
    <cellStyle name="Примечание 36 2" xfId="2678"/>
    <cellStyle name="Примечание 37" xfId="2679"/>
    <cellStyle name="Примечание 37 2" xfId="2680"/>
    <cellStyle name="Примечание 38" xfId="2681"/>
    <cellStyle name="Примечание 38 2" xfId="2682"/>
    <cellStyle name="Примечание 39" xfId="2683"/>
    <cellStyle name="Примечание 39 2" xfId="2684"/>
    <cellStyle name="Примечание 4" xfId="2685"/>
    <cellStyle name="Примечание 4 2" xfId="2686"/>
    <cellStyle name="Примечание 40" xfId="2687"/>
    <cellStyle name="Примечание 40 2" xfId="2688"/>
    <cellStyle name="Примечание 41" xfId="2689"/>
    <cellStyle name="Примечание 41 2" xfId="2690"/>
    <cellStyle name="Примечание 42" xfId="2691"/>
    <cellStyle name="Примечание 42 2" xfId="2692"/>
    <cellStyle name="Примечание 43" xfId="2693"/>
    <cellStyle name="Примечание 43 2" xfId="2694"/>
    <cellStyle name="Примечание 44" xfId="2695"/>
    <cellStyle name="Примечание 44 2" xfId="2696"/>
    <cellStyle name="Примечание 45" xfId="2697"/>
    <cellStyle name="Примечание 45 2" xfId="2698"/>
    <cellStyle name="Примечание 46" xfId="2699"/>
    <cellStyle name="Примечание 46 2" xfId="2700"/>
    <cellStyle name="Примечание 47" xfId="2701"/>
    <cellStyle name="Примечание 47 2" xfId="2702"/>
    <cellStyle name="Примечание 48" xfId="2703"/>
    <cellStyle name="Примечание 48 2" xfId="2704"/>
    <cellStyle name="Примечание 49" xfId="2705"/>
    <cellStyle name="Примечание 49 2" xfId="2706"/>
    <cellStyle name="Примечание 5" xfId="2707"/>
    <cellStyle name="Примечание 5 2" xfId="2708"/>
    <cellStyle name="Примечание 50" xfId="2709"/>
    <cellStyle name="Примечание 50 2" xfId="2710"/>
    <cellStyle name="Примечание 51" xfId="2711"/>
    <cellStyle name="Примечание 51 2" xfId="2712"/>
    <cellStyle name="Примечание 52" xfId="2713"/>
    <cellStyle name="Примечание 52 2" xfId="2714"/>
    <cellStyle name="Примечание 53" xfId="2715"/>
    <cellStyle name="Примечание 53 2" xfId="2716"/>
    <cellStyle name="Примечание 54" xfId="2717"/>
    <cellStyle name="Примечание 54 2" xfId="2718"/>
    <cellStyle name="Примечание 55" xfId="2719"/>
    <cellStyle name="Примечание 55 2" xfId="2720"/>
    <cellStyle name="Примечание 56" xfId="2721"/>
    <cellStyle name="Примечание 56 2" xfId="2722"/>
    <cellStyle name="Примечание 57" xfId="2723"/>
    <cellStyle name="Примечание 57 2" xfId="2724"/>
    <cellStyle name="Примечание 58" xfId="2725"/>
    <cellStyle name="Примечание 58 2" xfId="2726"/>
    <cellStyle name="Примечание 59" xfId="2727"/>
    <cellStyle name="Примечание 59 2" xfId="2728"/>
    <cellStyle name="Примечание 6" xfId="2729"/>
    <cellStyle name="Примечание 6 2" xfId="2730"/>
    <cellStyle name="Примечание 60" xfId="2731"/>
    <cellStyle name="Примечание 60 2" xfId="2732"/>
    <cellStyle name="Примечание 61" xfId="2733"/>
    <cellStyle name="Примечание 61 2" xfId="2734"/>
    <cellStyle name="Примечание 62" xfId="2735"/>
    <cellStyle name="Примечание 62 2" xfId="2736"/>
    <cellStyle name="Примечание 63" xfId="2737"/>
    <cellStyle name="Примечание 63 2" xfId="2738"/>
    <cellStyle name="Примечание 7" xfId="2739"/>
    <cellStyle name="Примечание 7 2" xfId="2740"/>
    <cellStyle name="Примечание 8" xfId="2741"/>
    <cellStyle name="Примечание 8 2" xfId="2742"/>
    <cellStyle name="Примечание 9" xfId="2743"/>
    <cellStyle name="Примечание 9 2" xfId="2744"/>
    <cellStyle name="Процентный 2" xfId="64"/>
    <cellStyle name="Процентный 2 2" xfId="2745"/>
    <cellStyle name="Процентный 3" xfId="65"/>
    <cellStyle name="Процентный 4" xfId="2746"/>
    <cellStyle name="Процентный 4 2" xfId="2747"/>
    <cellStyle name="Процентный 5" xfId="2748"/>
    <cellStyle name="Процентный 6" xfId="2749"/>
    <cellStyle name="Процентный 7" xfId="2750"/>
    <cellStyle name="Процентный 8" xfId="2751"/>
    <cellStyle name="Связанная ячейка 10" xfId="2752"/>
    <cellStyle name="Связанная ячейка 11" xfId="2753"/>
    <cellStyle name="Связанная ячейка 12" xfId="2754"/>
    <cellStyle name="Связанная ячейка 13" xfId="2755"/>
    <cellStyle name="Связанная ячейка 14" xfId="2756"/>
    <cellStyle name="Связанная ячейка 15" xfId="2757"/>
    <cellStyle name="Связанная ячейка 16" xfId="2758"/>
    <cellStyle name="Связанная ячейка 17" xfId="2759"/>
    <cellStyle name="Связанная ячейка 18" xfId="2760"/>
    <cellStyle name="Связанная ячейка 19" xfId="2761"/>
    <cellStyle name="Связанная ячейка 2" xfId="2762"/>
    <cellStyle name="Связанная ячейка 20" xfId="2763"/>
    <cellStyle name="Связанная ячейка 21" xfId="2764"/>
    <cellStyle name="Связанная ячейка 22" xfId="2765"/>
    <cellStyle name="Связанная ячейка 23" xfId="2766"/>
    <cellStyle name="Связанная ячейка 24" xfId="2767"/>
    <cellStyle name="Связанная ячейка 25" xfId="2768"/>
    <cellStyle name="Связанная ячейка 26" xfId="2769"/>
    <cellStyle name="Связанная ячейка 27" xfId="2770"/>
    <cellStyle name="Связанная ячейка 28" xfId="2771"/>
    <cellStyle name="Связанная ячейка 29" xfId="2772"/>
    <cellStyle name="Связанная ячейка 3" xfId="2773"/>
    <cellStyle name="Связанная ячейка 30" xfId="2774"/>
    <cellStyle name="Связанная ячейка 31" xfId="2775"/>
    <cellStyle name="Связанная ячейка 32" xfId="2776"/>
    <cellStyle name="Связанная ячейка 33" xfId="2777"/>
    <cellStyle name="Связанная ячейка 34" xfId="2778"/>
    <cellStyle name="Связанная ячейка 35" xfId="2779"/>
    <cellStyle name="Связанная ячейка 36" xfId="2780"/>
    <cellStyle name="Связанная ячейка 37" xfId="2781"/>
    <cellStyle name="Связанная ячейка 38" xfId="2782"/>
    <cellStyle name="Связанная ячейка 39" xfId="2783"/>
    <cellStyle name="Связанная ячейка 4" xfId="2784"/>
    <cellStyle name="Связанная ячейка 40" xfId="2785"/>
    <cellStyle name="Связанная ячейка 41" xfId="2786"/>
    <cellStyle name="Связанная ячейка 42" xfId="2787"/>
    <cellStyle name="Связанная ячейка 43" xfId="2788"/>
    <cellStyle name="Связанная ячейка 44" xfId="2789"/>
    <cellStyle name="Связанная ячейка 45" xfId="2790"/>
    <cellStyle name="Связанная ячейка 46" xfId="2791"/>
    <cellStyle name="Связанная ячейка 47" xfId="2792"/>
    <cellStyle name="Связанная ячейка 48" xfId="2793"/>
    <cellStyle name="Связанная ячейка 49" xfId="2794"/>
    <cellStyle name="Связанная ячейка 5" xfId="2795"/>
    <cellStyle name="Связанная ячейка 50" xfId="2796"/>
    <cellStyle name="Связанная ячейка 51" xfId="2797"/>
    <cellStyle name="Связанная ячейка 52" xfId="2798"/>
    <cellStyle name="Связанная ячейка 53" xfId="2799"/>
    <cellStyle name="Связанная ячейка 54" xfId="2800"/>
    <cellStyle name="Связанная ячейка 55" xfId="2801"/>
    <cellStyle name="Связанная ячейка 56" xfId="2802"/>
    <cellStyle name="Связанная ячейка 57" xfId="2803"/>
    <cellStyle name="Связанная ячейка 58" xfId="2804"/>
    <cellStyle name="Связанная ячейка 59" xfId="2805"/>
    <cellStyle name="Связанная ячейка 6" xfId="2806"/>
    <cellStyle name="Связанная ячейка 60" xfId="2807"/>
    <cellStyle name="Связанная ячейка 61" xfId="2808"/>
    <cellStyle name="Связанная ячейка 62" xfId="2809"/>
    <cellStyle name="Связанная ячейка 63" xfId="2810"/>
    <cellStyle name="Связанная ячейка 7" xfId="2811"/>
    <cellStyle name="Связанная ячейка 8" xfId="2812"/>
    <cellStyle name="Связанная ячейка 9" xfId="2813"/>
    <cellStyle name="Стиль 1" xfId="66"/>
    <cellStyle name="Текст предупреждения 10" xfId="2814"/>
    <cellStyle name="Текст предупреждения 11" xfId="2815"/>
    <cellStyle name="Текст предупреждения 12" xfId="2816"/>
    <cellStyle name="Текст предупреждения 13" xfId="2817"/>
    <cellStyle name="Текст предупреждения 14" xfId="2818"/>
    <cellStyle name="Текст предупреждения 15" xfId="2819"/>
    <cellStyle name="Текст предупреждения 16" xfId="2820"/>
    <cellStyle name="Текст предупреждения 17" xfId="2821"/>
    <cellStyle name="Текст предупреждения 18" xfId="2822"/>
    <cellStyle name="Текст предупреждения 19" xfId="2823"/>
    <cellStyle name="Текст предупреждения 2" xfId="2824"/>
    <cellStyle name="Текст предупреждения 20" xfId="2825"/>
    <cellStyle name="Текст предупреждения 21" xfId="2826"/>
    <cellStyle name="Текст предупреждения 22" xfId="2827"/>
    <cellStyle name="Текст предупреждения 23" xfId="2828"/>
    <cellStyle name="Текст предупреждения 24" xfId="2829"/>
    <cellStyle name="Текст предупреждения 25" xfId="2830"/>
    <cellStyle name="Текст предупреждения 26" xfId="2831"/>
    <cellStyle name="Текст предупреждения 27" xfId="2832"/>
    <cellStyle name="Текст предупреждения 28" xfId="2833"/>
    <cellStyle name="Текст предупреждения 29" xfId="2834"/>
    <cellStyle name="Текст предупреждения 3" xfId="2835"/>
    <cellStyle name="Текст предупреждения 30" xfId="2836"/>
    <cellStyle name="Текст предупреждения 31" xfId="2837"/>
    <cellStyle name="Текст предупреждения 32" xfId="2838"/>
    <cellStyle name="Текст предупреждения 33" xfId="2839"/>
    <cellStyle name="Текст предупреждения 34" xfId="2840"/>
    <cellStyle name="Текст предупреждения 35" xfId="2841"/>
    <cellStyle name="Текст предупреждения 36" xfId="2842"/>
    <cellStyle name="Текст предупреждения 37" xfId="2843"/>
    <cellStyle name="Текст предупреждения 38" xfId="2844"/>
    <cellStyle name="Текст предупреждения 39" xfId="2845"/>
    <cellStyle name="Текст предупреждения 4" xfId="2846"/>
    <cellStyle name="Текст предупреждения 40" xfId="2847"/>
    <cellStyle name="Текст предупреждения 41" xfId="2848"/>
    <cellStyle name="Текст предупреждения 42" xfId="2849"/>
    <cellStyle name="Текст предупреждения 43" xfId="2850"/>
    <cellStyle name="Текст предупреждения 44" xfId="2851"/>
    <cellStyle name="Текст предупреждения 45" xfId="2852"/>
    <cellStyle name="Текст предупреждения 46" xfId="2853"/>
    <cellStyle name="Текст предупреждения 47" xfId="2854"/>
    <cellStyle name="Текст предупреждения 48" xfId="2855"/>
    <cellStyle name="Текст предупреждения 49" xfId="2856"/>
    <cellStyle name="Текст предупреждения 5" xfId="2857"/>
    <cellStyle name="Текст предупреждения 50" xfId="2858"/>
    <cellStyle name="Текст предупреждения 51" xfId="2859"/>
    <cellStyle name="Текст предупреждения 52" xfId="2860"/>
    <cellStyle name="Текст предупреждения 53" xfId="2861"/>
    <cellStyle name="Текст предупреждения 54" xfId="2862"/>
    <cellStyle name="Текст предупреждения 55" xfId="2863"/>
    <cellStyle name="Текст предупреждения 56" xfId="2864"/>
    <cellStyle name="Текст предупреждения 57" xfId="2865"/>
    <cellStyle name="Текст предупреждения 58" xfId="2866"/>
    <cellStyle name="Текст предупреждения 59" xfId="2867"/>
    <cellStyle name="Текст предупреждения 6" xfId="2868"/>
    <cellStyle name="Текст предупреждения 60" xfId="2869"/>
    <cellStyle name="Текст предупреждения 61" xfId="2870"/>
    <cellStyle name="Текст предупреждения 62" xfId="2871"/>
    <cellStyle name="Текст предупреждения 63" xfId="2872"/>
    <cellStyle name="Текст предупреждения 7" xfId="2873"/>
    <cellStyle name="Текст предупреждения 8" xfId="2874"/>
    <cellStyle name="Текст предупреждения 9" xfId="2875"/>
    <cellStyle name="Финансовый 2" xfId="2"/>
    <cellStyle name="Финансовый 2 2" xfId="67"/>
    <cellStyle name="Финансовый 2 2 2" xfId="2876"/>
    <cellStyle name="Финансовый 2 3" xfId="2877"/>
    <cellStyle name="Финансовый 3" xfId="68"/>
    <cellStyle name="Финансовый 4" xfId="69"/>
    <cellStyle name="Финансовый 4 2" xfId="70"/>
    <cellStyle name="Финансовый 4 2 2" xfId="2878"/>
    <cellStyle name="Финансовый 4 3" xfId="2879"/>
    <cellStyle name="Финансовый 5" xfId="71"/>
    <cellStyle name="Финансовый 6" xfId="2880"/>
    <cellStyle name="Хороший 10" xfId="2881"/>
    <cellStyle name="Хороший 11" xfId="2882"/>
    <cellStyle name="Хороший 12" xfId="2883"/>
    <cellStyle name="Хороший 13" xfId="2884"/>
    <cellStyle name="Хороший 14" xfId="2885"/>
    <cellStyle name="Хороший 15" xfId="2886"/>
    <cellStyle name="Хороший 16" xfId="2887"/>
    <cellStyle name="Хороший 17" xfId="2888"/>
    <cellStyle name="Хороший 18" xfId="2889"/>
    <cellStyle name="Хороший 19" xfId="2890"/>
    <cellStyle name="Хороший 2" xfId="2891"/>
    <cellStyle name="Хороший 20" xfId="2892"/>
    <cellStyle name="Хороший 21" xfId="2893"/>
    <cellStyle name="Хороший 22" xfId="2894"/>
    <cellStyle name="Хороший 23" xfId="2895"/>
    <cellStyle name="Хороший 24" xfId="2896"/>
    <cellStyle name="Хороший 25" xfId="2897"/>
    <cellStyle name="Хороший 26" xfId="2898"/>
    <cellStyle name="Хороший 27" xfId="2899"/>
    <cellStyle name="Хороший 28" xfId="2900"/>
    <cellStyle name="Хороший 29" xfId="2901"/>
    <cellStyle name="Хороший 3" xfId="2902"/>
    <cellStyle name="Хороший 30" xfId="2903"/>
    <cellStyle name="Хороший 31" xfId="2904"/>
    <cellStyle name="Хороший 32" xfId="2905"/>
    <cellStyle name="Хороший 33" xfId="2906"/>
    <cellStyle name="Хороший 34" xfId="2907"/>
    <cellStyle name="Хороший 35" xfId="2908"/>
    <cellStyle name="Хороший 36" xfId="2909"/>
    <cellStyle name="Хороший 37" xfId="2910"/>
    <cellStyle name="Хороший 38" xfId="2911"/>
    <cellStyle name="Хороший 39" xfId="2912"/>
    <cellStyle name="Хороший 4" xfId="2913"/>
    <cellStyle name="Хороший 40" xfId="2914"/>
    <cellStyle name="Хороший 41" xfId="2915"/>
    <cellStyle name="Хороший 42" xfId="2916"/>
    <cellStyle name="Хороший 43" xfId="2917"/>
    <cellStyle name="Хороший 44" xfId="2918"/>
    <cellStyle name="Хороший 45" xfId="2919"/>
    <cellStyle name="Хороший 46" xfId="2920"/>
    <cellStyle name="Хороший 47" xfId="2921"/>
    <cellStyle name="Хороший 48" xfId="2922"/>
    <cellStyle name="Хороший 49" xfId="2923"/>
    <cellStyle name="Хороший 5" xfId="2924"/>
    <cellStyle name="Хороший 50" xfId="2925"/>
    <cellStyle name="Хороший 51" xfId="2926"/>
    <cellStyle name="Хороший 52" xfId="2927"/>
    <cellStyle name="Хороший 53" xfId="2928"/>
    <cellStyle name="Хороший 54" xfId="2929"/>
    <cellStyle name="Хороший 55" xfId="2930"/>
    <cellStyle name="Хороший 56" xfId="2931"/>
    <cellStyle name="Хороший 57" xfId="2932"/>
    <cellStyle name="Хороший 58" xfId="2933"/>
    <cellStyle name="Хороший 59" xfId="2934"/>
    <cellStyle name="Хороший 6" xfId="2935"/>
    <cellStyle name="Хороший 60" xfId="2936"/>
    <cellStyle name="Хороший 61" xfId="2937"/>
    <cellStyle name="Хороший 62" xfId="2938"/>
    <cellStyle name="Хороший 63" xfId="2939"/>
    <cellStyle name="Хороший 7" xfId="2940"/>
    <cellStyle name="Хороший 8" xfId="2941"/>
    <cellStyle name="Хороший 9" xfId="29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60" zoomScaleNormal="60" workbookViewId="0">
      <selection activeCell="M9" sqref="M9"/>
    </sheetView>
  </sheetViews>
  <sheetFormatPr defaultRowHeight="15" x14ac:dyDescent="0.25"/>
  <cols>
    <col min="1" max="1" width="4.7109375" customWidth="1"/>
    <col min="2" max="2" width="74.7109375" customWidth="1"/>
    <col min="3" max="3" width="20.140625" customWidth="1"/>
    <col min="4" max="4" width="23" style="22" customWidth="1"/>
    <col min="5" max="7" width="23" customWidth="1"/>
  </cols>
  <sheetData>
    <row r="1" spans="1:7" ht="67.5" customHeight="1" x14ac:dyDescent="0.25">
      <c r="A1" s="63" t="s">
        <v>65</v>
      </c>
      <c r="B1" s="64"/>
      <c r="C1" s="64"/>
      <c r="D1" s="64"/>
      <c r="E1" s="64"/>
      <c r="F1" s="64"/>
      <c r="G1" s="64"/>
    </row>
    <row r="2" spans="1:7" ht="18.75" x14ac:dyDescent="0.3">
      <c r="A2" s="3"/>
      <c r="B2" s="61" t="s">
        <v>0</v>
      </c>
      <c r="C2" s="61"/>
      <c r="D2" s="61"/>
      <c r="E2" s="61"/>
      <c r="F2" s="61"/>
      <c r="G2" s="61"/>
    </row>
    <row r="3" spans="1:7" ht="18.75" x14ac:dyDescent="0.3">
      <c r="A3" s="3"/>
      <c r="B3" s="61" t="s">
        <v>24</v>
      </c>
      <c r="C3" s="61"/>
      <c r="D3" s="61"/>
      <c r="E3" s="61"/>
      <c r="F3" s="61"/>
      <c r="G3" s="61"/>
    </row>
    <row r="4" spans="1:7" ht="21" customHeight="1" x14ac:dyDescent="0.3">
      <c r="A4" s="3"/>
      <c r="B4" s="62" t="s">
        <v>1</v>
      </c>
      <c r="C4" s="62"/>
      <c r="D4" s="62"/>
      <c r="E4" s="62"/>
      <c r="F4" s="62"/>
      <c r="G4" s="62"/>
    </row>
    <row r="5" spans="1:7" ht="21" customHeight="1" x14ac:dyDescent="0.3">
      <c r="A5" s="3"/>
      <c r="B5" s="62" t="s">
        <v>2</v>
      </c>
      <c r="C5" s="62"/>
      <c r="D5" s="62"/>
      <c r="E5" s="62"/>
      <c r="F5" s="62"/>
      <c r="G5" s="62"/>
    </row>
    <row r="6" spans="1:7" ht="21" customHeight="1" x14ac:dyDescent="0.3">
      <c r="A6" s="3"/>
      <c r="B6" s="60" t="s">
        <v>3</v>
      </c>
      <c r="C6" s="60"/>
      <c r="D6" s="60"/>
      <c r="E6" s="60"/>
      <c r="F6" s="60"/>
      <c r="G6" s="60"/>
    </row>
    <row r="7" spans="1:7" ht="21" customHeight="1" x14ac:dyDescent="0.3">
      <c r="A7" s="3"/>
      <c r="B7" s="60" t="s">
        <v>64</v>
      </c>
      <c r="C7" s="60"/>
      <c r="D7" s="60"/>
      <c r="E7" s="60"/>
      <c r="F7" s="60"/>
      <c r="G7" s="60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48.6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42.6" customHeight="1" x14ac:dyDescent="0.25">
      <c r="A10" s="9" t="s">
        <v>7</v>
      </c>
      <c r="B10" s="8" t="s">
        <v>8</v>
      </c>
      <c r="C10" s="9"/>
      <c r="D10" s="10">
        <f>SUM(D11:D24)</f>
        <v>43.59</v>
      </c>
      <c r="E10" s="10">
        <f>SUM(E11:E24)</f>
        <v>44.941600000000001</v>
      </c>
      <c r="F10" s="10">
        <f>E10-D10</f>
        <v>1.3515999999999977</v>
      </c>
      <c r="G10" s="10">
        <f>E10/D10*100-100</f>
        <v>3.1007111722872054</v>
      </c>
    </row>
    <row r="11" spans="1:7" ht="52.9" customHeight="1" x14ac:dyDescent="0.25">
      <c r="A11" s="25"/>
      <c r="B11" s="12" t="s">
        <v>12</v>
      </c>
      <c r="C11" s="14" t="s">
        <v>9</v>
      </c>
      <c r="D11" s="21">
        <v>5.53</v>
      </c>
      <c r="E11" s="21">
        <v>5.72</v>
      </c>
      <c r="F11" s="21">
        <f t="shared" ref="F11:F24" si="0">E11-D11</f>
        <v>0.1899999999999995</v>
      </c>
      <c r="G11" s="21">
        <f t="shared" ref="G11:G24" si="1">E11/D11*100-100</f>
        <v>3.4358047016274753</v>
      </c>
    </row>
    <row r="12" spans="1:7" ht="52.9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</row>
    <row r="13" spans="1:7" ht="52.9" customHeight="1" x14ac:dyDescent="0.25">
      <c r="A13" s="27"/>
      <c r="B13" s="12" t="s">
        <v>14</v>
      </c>
      <c r="C13" s="14" t="s">
        <v>9</v>
      </c>
      <c r="D13" s="15">
        <v>2.4</v>
      </c>
      <c r="E13" s="21">
        <f t="shared" ref="E13:E23" si="2">D13*1.04</f>
        <v>2.496</v>
      </c>
      <c r="F13" s="15">
        <f t="shared" si="0"/>
        <v>9.6000000000000085E-2</v>
      </c>
      <c r="G13" s="21">
        <f t="shared" si="1"/>
        <v>4</v>
      </c>
    </row>
    <row r="14" spans="1:7" ht="52.9" customHeight="1" x14ac:dyDescent="0.25">
      <c r="A14" s="27"/>
      <c r="B14" s="12" t="s">
        <v>15</v>
      </c>
      <c r="C14" s="14" t="s">
        <v>9</v>
      </c>
      <c r="D14" s="20">
        <v>4.9800000000000004</v>
      </c>
      <c r="E14" s="21">
        <f t="shared" si="2"/>
        <v>5.1792000000000007</v>
      </c>
      <c r="F14" s="20">
        <f t="shared" si="0"/>
        <v>0.19920000000000027</v>
      </c>
      <c r="G14" s="21">
        <f t="shared" si="1"/>
        <v>4</v>
      </c>
    </row>
    <row r="15" spans="1:7" ht="52.9" customHeight="1" x14ac:dyDescent="0.25">
      <c r="A15" s="27"/>
      <c r="B15" s="16" t="s">
        <v>16</v>
      </c>
      <c r="C15" s="19" t="s">
        <v>9</v>
      </c>
      <c r="D15" s="21">
        <v>0.17</v>
      </c>
      <c r="E15" s="21">
        <f t="shared" si="2"/>
        <v>0.17680000000000001</v>
      </c>
      <c r="F15" s="21">
        <f t="shared" si="0"/>
        <v>6.8000000000000005E-3</v>
      </c>
      <c r="G15" s="21">
        <f t="shared" si="1"/>
        <v>4</v>
      </c>
    </row>
    <row r="16" spans="1:7" ht="52.9" customHeight="1" x14ac:dyDescent="0.25">
      <c r="A16" s="27"/>
      <c r="B16" s="16" t="s">
        <v>17</v>
      </c>
      <c r="C16" s="19" t="s">
        <v>9</v>
      </c>
      <c r="D16" s="21">
        <v>0.53</v>
      </c>
      <c r="E16" s="21">
        <f t="shared" si="2"/>
        <v>0.55120000000000002</v>
      </c>
      <c r="F16" s="21">
        <f t="shared" si="0"/>
        <v>2.1199999999999997E-2</v>
      </c>
      <c r="G16" s="21">
        <f t="shared" si="1"/>
        <v>4</v>
      </c>
    </row>
    <row r="17" spans="1:7" ht="52.9" customHeight="1" x14ac:dyDescent="0.25">
      <c r="A17" s="27"/>
      <c r="B17" s="18" t="s">
        <v>18</v>
      </c>
      <c r="C17" s="19" t="s">
        <v>9</v>
      </c>
      <c r="D17" s="21">
        <v>0.44</v>
      </c>
      <c r="E17" s="21">
        <f t="shared" si="2"/>
        <v>0.45760000000000001</v>
      </c>
      <c r="F17" s="21">
        <f t="shared" si="0"/>
        <v>1.7600000000000005E-2</v>
      </c>
      <c r="G17" s="21">
        <f t="shared" si="1"/>
        <v>4</v>
      </c>
    </row>
    <row r="18" spans="1:7" ht="52.9" customHeight="1" x14ac:dyDescent="0.25">
      <c r="A18" s="27"/>
      <c r="B18" s="12" t="s">
        <v>19</v>
      </c>
      <c r="C18" s="14" t="s">
        <v>9</v>
      </c>
      <c r="D18" s="21">
        <v>0.67</v>
      </c>
      <c r="E18" s="21">
        <v>0.67</v>
      </c>
      <c r="F18" s="21">
        <f t="shared" si="0"/>
        <v>0</v>
      </c>
      <c r="G18" s="21">
        <f t="shared" si="1"/>
        <v>0</v>
      </c>
    </row>
    <row r="19" spans="1:7" ht="52.9" customHeight="1" x14ac:dyDescent="0.25">
      <c r="A19" s="27"/>
      <c r="B19" s="18" t="s">
        <v>20</v>
      </c>
      <c r="C19" s="19" t="s">
        <v>9</v>
      </c>
      <c r="D19" s="21">
        <v>2.36</v>
      </c>
      <c r="E19" s="21">
        <f>D19*1.04-0.01</f>
        <v>2.4444000000000004</v>
      </c>
      <c r="F19" s="21">
        <f t="shared" si="0"/>
        <v>8.4400000000000475E-2</v>
      </c>
      <c r="G19" s="21">
        <f t="shared" si="1"/>
        <v>3.5762711864407066</v>
      </c>
    </row>
    <row r="20" spans="1:7" ht="52.9" customHeight="1" x14ac:dyDescent="0.25">
      <c r="A20" s="27"/>
      <c r="B20" s="18" t="s">
        <v>25</v>
      </c>
      <c r="C20" s="19" t="s">
        <v>9</v>
      </c>
      <c r="D20" s="21">
        <v>5.0199999999999996</v>
      </c>
      <c r="E20" s="21">
        <v>5.13</v>
      </c>
      <c r="F20" s="21">
        <f t="shared" si="0"/>
        <v>0.11000000000000032</v>
      </c>
      <c r="G20" s="21">
        <f t="shared" si="1"/>
        <v>2.191235059760956</v>
      </c>
    </row>
    <row r="21" spans="1:7" ht="52.9" customHeight="1" x14ac:dyDescent="0.25">
      <c r="A21" s="27"/>
      <c r="B21" s="18" t="s">
        <v>21</v>
      </c>
      <c r="C21" s="19" t="s">
        <v>9</v>
      </c>
      <c r="D21" s="21">
        <v>5</v>
      </c>
      <c r="E21" s="21">
        <f t="shared" si="2"/>
        <v>5.2</v>
      </c>
      <c r="F21" s="21">
        <f t="shared" si="0"/>
        <v>0.20000000000000018</v>
      </c>
      <c r="G21" s="21">
        <f t="shared" si="1"/>
        <v>4</v>
      </c>
    </row>
    <row r="22" spans="1:7" ht="52.9" customHeight="1" x14ac:dyDescent="0.25">
      <c r="A22" s="27"/>
      <c r="B22" s="12" t="s">
        <v>22</v>
      </c>
      <c r="C22" s="14" t="s">
        <v>9</v>
      </c>
      <c r="D22" s="20">
        <v>5.87</v>
      </c>
      <c r="E22" s="21">
        <f t="shared" si="2"/>
        <v>6.1048</v>
      </c>
      <c r="F22" s="20">
        <f t="shared" si="0"/>
        <v>0.2347999999999999</v>
      </c>
      <c r="G22" s="21">
        <f t="shared" si="1"/>
        <v>4</v>
      </c>
    </row>
    <row r="23" spans="1:7" ht="52.9" customHeight="1" x14ac:dyDescent="0.25">
      <c r="A23" s="28"/>
      <c r="B23" s="13" t="s">
        <v>11</v>
      </c>
      <c r="C23" s="19" t="s">
        <v>9</v>
      </c>
      <c r="D23" s="21">
        <v>4.29</v>
      </c>
      <c r="E23" s="21">
        <f t="shared" si="2"/>
        <v>4.4615999999999998</v>
      </c>
      <c r="F23" s="21">
        <f t="shared" si="0"/>
        <v>0.17159999999999975</v>
      </c>
      <c r="G23" s="21">
        <f t="shared" si="1"/>
        <v>4</v>
      </c>
    </row>
    <row r="24" spans="1:7" ht="52.9" customHeight="1" x14ac:dyDescent="0.25">
      <c r="A24" s="27"/>
      <c r="B24" s="18" t="s">
        <v>23</v>
      </c>
      <c r="C24" s="19" t="s">
        <v>9</v>
      </c>
      <c r="D24" s="21">
        <v>0.02</v>
      </c>
      <c r="E24" s="21">
        <v>0.02</v>
      </c>
      <c r="F24" s="21">
        <f t="shared" si="0"/>
        <v>0</v>
      </c>
      <c r="G24" s="21">
        <f t="shared" si="1"/>
        <v>0</v>
      </c>
    </row>
  </sheetData>
  <mergeCells count="7">
    <mergeCell ref="A1:G1"/>
    <mergeCell ref="B7:G7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4" zoomScale="60" zoomScaleNormal="60" workbookViewId="0">
      <selection activeCell="K10" sqref="K10"/>
    </sheetView>
  </sheetViews>
  <sheetFormatPr defaultRowHeight="15" x14ac:dyDescent="0.25"/>
  <cols>
    <col min="1" max="1" width="4.7109375" customWidth="1"/>
    <col min="2" max="2" width="74.7109375" customWidth="1"/>
    <col min="3" max="3" width="20.5703125" customWidth="1"/>
    <col min="4" max="4" width="22" style="22" customWidth="1"/>
    <col min="5" max="7" width="22" customWidth="1"/>
  </cols>
  <sheetData>
    <row r="1" spans="1:7" ht="18.75" x14ac:dyDescent="0.3">
      <c r="A1" s="3"/>
      <c r="B1" s="61"/>
      <c r="C1" s="61"/>
      <c r="D1" s="61"/>
      <c r="E1" s="4"/>
      <c r="F1" s="4"/>
      <c r="G1" s="11"/>
    </row>
    <row r="2" spans="1:7" ht="18.75" x14ac:dyDescent="0.3">
      <c r="A2" s="3"/>
      <c r="B2" s="61" t="s">
        <v>0</v>
      </c>
      <c r="C2" s="61"/>
      <c r="D2" s="61"/>
      <c r="E2" s="61"/>
      <c r="F2" s="61"/>
      <c r="G2" s="61"/>
    </row>
    <row r="3" spans="1:7" ht="18.75" x14ac:dyDescent="0.3">
      <c r="A3" s="3"/>
      <c r="B3" s="61" t="s">
        <v>24</v>
      </c>
      <c r="C3" s="61"/>
      <c r="D3" s="61"/>
      <c r="E3" s="61"/>
      <c r="F3" s="61"/>
      <c r="G3" s="61"/>
    </row>
    <row r="4" spans="1:7" ht="21" customHeight="1" x14ac:dyDescent="0.3">
      <c r="A4" s="3"/>
      <c r="B4" s="62" t="s">
        <v>1</v>
      </c>
      <c r="C4" s="62"/>
      <c r="D4" s="62"/>
      <c r="E4" s="62"/>
      <c r="F4" s="62"/>
      <c r="G4" s="62"/>
    </row>
    <row r="5" spans="1:7" ht="21" customHeight="1" x14ac:dyDescent="0.3">
      <c r="A5" s="3"/>
      <c r="B5" s="62" t="s">
        <v>2</v>
      </c>
      <c r="C5" s="62"/>
      <c r="D5" s="62"/>
      <c r="E5" s="62"/>
      <c r="F5" s="62"/>
      <c r="G5" s="62"/>
    </row>
    <row r="6" spans="1:7" ht="21" customHeight="1" x14ac:dyDescent="0.3">
      <c r="A6" s="3"/>
      <c r="B6" s="60" t="s">
        <v>10</v>
      </c>
      <c r="C6" s="60"/>
      <c r="D6" s="60"/>
      <c r="E6" s="60"/>
      <c r="F6" s="60"/>
      <c r="G6" s="60"/>
    </row>
    <row r="7" spans="1:7" ht="21" customHeight="1" x14ac:dyDescent="0.3">
      <c r="A7" s="3"/>
      <c r="B7" s="60" t="s">
        <v>64</v>
      </c>
      <c r="C7" s="60"/>
      <c r="D7" s="60"/>
      <c r="E7" s="60"/>
      <c r="F7" s="60"/>
      <c r="G7" s="60"/>
    </row>
    <row r="8" spans="1:7" x14ac:dyDescent="0.25">
      <c r="A8" s="1"/>
      <c r="B8" s="6" t="s">
        <v>4</v>
      </c>
      <c r="C8" s="5">
        <v>37415.199999999997</v>
      </c>
      <c r="D8" s="7"/>
      <c r="E8" s="2"/>
      <c r="F8" s="2"/>
      <c r="G8" s="5"/>
    </row>
    <row r="9" spans="1:7" ht="43.9" customHeight="1" x14ac:dyDescent="0.25">
      <c r="A9" s="23"/>
      <c r="B9" s="24" t="s">
        <v>5</v>
      </c>
      <c r="C9" s="24" t="s">
        <v>6</v>
      </c>
      <c r="D9" s="17" t="s">
        <v>26</v>
      </c>
      <c r="E9" s="17" t="s">
        <v>27</v>
      </c>
      <c r="F9" s="17" t="s">
        <v>28</v>
      </c>
      <c r="G9" s="17" t="s">
        <v>29</v>
      </c>
    </row>
    <row r="10" spans="1:7" ht="36.6" customHeight="1" x14ac:dyDescent="0.25">
      <c r="A10" s="9" t="s">
        <v>7</v>
      </c>
      <c r="B10" s="8" t="s">
        <v>8</v>
      </c>
      <c r="C10" s="9"/>
      <c r="D10" s="10">
        <f>SUM(D11:D20)</f>
        <v>38.130000000000003</v>
      </c>
      <c r="E10" s="10">
        <f>SUM(E11:E20)</f>
        <v>39.273200000000003</v>
      </c>
      <c r="F10" s="10">
        <f>E10-D10</f>
        <v>1.1432000000000002</v>
      </c>
      <c r="G10" s="10">
        <f>E10/D10*100-100</f>
        <v>2.9981641751901407</v>
      </c>
    </row>
    <row r="11" spans="1:7" ht="48" customHeight="1" x14ac:dyDescent="0.25">
      <c r="A11" s="25"/>
      <c r="B11" s="12" t="s">
        <v>12</v>
      </c>
      <c r="C11" s="14" t="s">
        <v>9</v>
      </c>
      <c r="D11" s="21">
        <v>5.53</v>
      </c>
      <c r="E11" s="21">
        <v>5.72</v>
      </c>
      <c r="F11" s="21">
        <f t="shared" ref="F11:F20" si="0">E11-D11</f>
        <v>0.1899999999999995</v>
      </c>
      <c r="G11" s="21">
        <f t="shared" ref="G11:G20" si="1">E11/D11*100-100</f>
        <v>3.4358047016274753</v>
      </c>
    </row>
    <row r="12" spans="1:7" ht="48" customHeight="1" x14ac:dyDescent="0.25">
      <c r="A12" s="26"/>
      <c r="B12" s="12" t="s">
        <v>13</v>
      </c>
      <c r="C12" s="14" t="s">
        <v>9</v>
      </c>
      <c r="D12" s="20">
        <v>6.31</v>
      </c>
      <c r="E12" s="21">
        <v>6.33</v>
      </c>
      <c r="F12" s="20">
        <f t="shared" si="0"/>
        <v>2.0000000000000462E-2</v>
      </c>
      <c r="G12" s="21">
        <f t="shared" si="1"/>
        <v>0.31695721077656458</v>
      </c>
    </row>
    <row r="13" spans="1:7" ht="48" customHeight="1" x14ac:dyDescent="0.25">
      <c r="A13" s="27"/>
      <c r="B13" s="12" t="s">
        <v>15</v>
      </c>
      <c r="C13" s="14" t="s">
        <v>9</v>
      </c>
      <c r="D13" s="20">
        <v>4.9800000000000004</v>
      </c>
      <c r="E13" s="21">
        <f t="shared" ref="E13:E19" si="2">D13*1.04</f>
        <v>5.1792000000000007</v>
      </c>
      <c r="F13" s="20">
        <f t="shared" si="0"/>
        <v>0.19920000000000027</v>
      </c>
      <c r="G13" s="21">
        <f t="shared" si="1"/>
        <v>4</v>
      </c>
    </row>
    <row r="14" spans="1:7" ht="48" customHeight="1" x14ac:dyDescent="0.25">
      <c r="A14" s="27"/>
      <c r="B14" s="18" t="s">
        <v>18</v>
      </c>
      <c r="C14" s="19" t="s">
        <v>9</v>
      </c>
      <c r="D14" s="21">
        <v>0.44</v>
      </c>
      <c r="E14" s="21">
        <f t="shared" si="2"/>
        <v>0.45760000000000001</v>
      </c>
      <c r="F14" s="21">
        <f t="shared" si="0"/>
        <v>1.7600000000000005E-2</v>
      </c>
      <c r="G14" s="21">
        <f t="shared" si="1"/>
        <v>4</v>
      </c>
    </row>
    <row r="15" spans="1:7" ht="48" customHeight="1" x14ac:dyDescent="0.25">
      <c r="A15" s="27"/>
      <c r="B15" s="12" t="s">
        <v>19</v>
      </c>
      <c r="C15" s="14" t="s">
        <v>9</v>
      </c>
      <c r="D15" s="21">
        <v>0.67</v>
      </c>
      <c r="E15" s="21">
        <v>0.67</v>
      </c>
      <c r="F15" s="21">
        <f t="shared" si="0"/>
        <v>0</v>
      </c>
      <c r="G15" s="21">
        <f t="shared" si="1"/>
        <v>0</v>
      </c>
    </row>
    <row r="16" spans="1:7" ht="48" customHeight="1" x14ac:dyDescent="0.25">
      <c r="A16" s="27"/>
      <c r="B16" s="18" t="s">
        <v>25</v>
      </c>
      <c r="C16" s="19" t="s">
        <v>9</v>
      </c>
      <c r="D16" s="21">
        <v>5.0199999999999996</v>
      </c>
      <c r="E16" s="21">
        <v>5.13</v>
      </c>
      <c r="F16" s="21">
        <f t="shared" si="0"/>
        <v>0.11000000000000032</v>
      </c>
      <c r="G16" s="21">
        <f t="shared" si="1"/>
        <v>2.191235059760956</v>
      </c>
    </row>
    <row r="17" spans="1:7" ht="48" customHeight="1" x14ac:dyDescent="0.25">
      <c r="A17" s="27"/>
      <c r="B17" s="18" t="s">
        <v>21</v>
      </c>
      <c r="C17" s="19" t="s">
        <v>9</v>
      </c>
      <c r="D17" s="21">
        <v>5</v>
      </c>
      <c r="E17" s="21">
        <f t="shared" si="2"/>
        <v>5.2</v>
      </c>
      <c r="F17" s="21">
        <f t="shared" si="0"/>
        <v>0.20000000000000018</v>
      </c>
      <c r="G17" s="21">
        <f t="shared" si="1"/>
        <v>4</v>
      </c>
    </row>
    <row r="18" spans="1:7" ht="48" customHeight="1" x14ac:dyDescent="0.25">
      <c r="A18" s="27"/>
      <c r="B18" s="12" t="s">
        <v>22</v>
      </c>
      <c r="C18" s="14" t="s">
        <v>9</v>
      </c>
      <c r="D18" s="20">
        <v>5.87</v>
      </c>
      <c r="E18" s="21">
        <f t="shared" si="2"/>
        <v>6.1048</v>
      </c>
      <c r="F18" s="20">
        <f t="shared" si="0"/>
        <v>0.2347999999999999</v>
      </c>
      <c r="G18" s="21">
        <f t="shared" si="1"/>
        <v>4</v>
      </c>
    </row>
    <row r="19" spans="1:7" ht="48" customHeight="1" x14ac:dyDescent="0.25">
      <c r="A19" s="28"/>
      <c r="B19" s="13" t="s">
        <v>11</v>
      </c>
      <c r="C19" s="19" t="s">
        <v>9</v>
      </c>
      <c r="D19" s="21">
        <v>4.29</v>
      </c>
      <c r="E19" s="21">
        <f t="shared" si="2"/>
        <v>4.4615999999999998</v>
      </c>
      <c r="F19" s="21">
        <f t="shared" si="0"/>
        <v>0.17159999999999975</v>
      </c>
      <c r="G19" s="21">
        <f t="shared" si="1"/>
        <v>4</v>
      </c>
    </row>
    <row r="20" spans="1:7" ht="48" customHeight="1" x14ac:dyDescent="0.25">
      <c r="A20" s="27"/>
      <c r="B20" s="18" t="s">
        <v>23</v>
      </c>
      <c r="C20" s="19" t="s">
        <v>9</v>
      </c>
      <c r="D20" s="21">
        <v>0.02</v>
      </c>
      <c r="E20" s="21">
        <v>0.02</v>
      </c>
      <c r="F20" s="21">
        <f t="shared" si="0"/>
        <v>0</v>
      </c>
      <c r="G20" s="21">
        <f t="shared" si="1"/>
        <v>0</v>
      </c>
    </row>
  </sheetData>
  <mergeCells count="7">
    <mergeCell ref="B7:G7"/>
    <mergeCell ref="B1:D1"/>
    <mergeCell ref="B2:G2"/>
    <mergeCell ref="B3:G3"/>
    <mergeCell ref="B4:G4"/>
    <mergeCell ref="B5:G5"/>
    <mergeCell ref="B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RowHeight="15" outlineLevelCol="1" x14ac:dyDescent="0.25"/>
  <cols>
    <col min="1" max="1" width="48.7109375" style="30" customWidth="1"/>
    <col min="2" max="5" width="15" style="30" customWidth="1"/>
    <col min="6" max="6" width="14.85546875" style="30" customWidth="1"/>
    <col min="7" max="7" width="15" style="30" customWidth="1"/>
    <col min="8" max="9" width="20" style="30" hidden="1" customWidth="1" outlineLevel="1"/>
    <col min="10" max="11" width="12.7109375" style="31" hidden="1" customWidth="1" outlineLevel="1"/>
    <col min="12" max="12" width="8.85546875" style="30" collapsed="1"/>
    <col min="13" max="13" width="11.28515625" style="30" customWidth="1"/>
    <col min="14" max="16" width="9.140625" style="30" bestFit="1" customWidth="1"/>
    <col min="17" max="18" width="9.140625" bestFit="1" customWidth="1"/>
  </cols>
  <sheetData>
    <row r="1" spans="1:18" ht="32.450000000000003" customHeight="1" x14ac:dyDescent="0.25">
      <c r="A1" s="65" t="s">
        <v>30</v>
      </c>
      <c r="B1" s="65"/>
      <c r="C1" s="65"/>
      <c r="D1" s="65"/>
      <c r="E1" s="65"/>
      <c r="F1" s="29"/>
      <c r="G1" s="29"/>
    </row>
    <row r="2" spans="1:18" ht="27.6" customHeight="1" x14ac:dyDescent="0.25">
      <c r="A2" s="32" t="s">
        <v>31</v>
      </c>
      <c r="B2" s="33" t="s">
        <v>32</v>
      </c>
      <c r="C2" s="33" t="s">
        <v>33</v>
      </c>
      <c r="D2" s="33" t="s">
        <v>34</v>
      </c>
      <c r="E2" s="33" t="s">
        <v>35</v>
      </c>
      <c r="F2" s="34" t="s">
        <v>36</v>
      </c>
      <c r="G2" s="35" t="s">
        <v>37</v>
      </c>
      <c r="H2" s="36" t="s">
        <v>38</v>
      </c>
      <c r="I2" s="37" t="s">
        <v>39</v>
      </c>
      <c r="J2" s="66" t="s">
        <v>40</v>
      </c>
      <c r="K2" s="66"/>
    </row>
    <row r="3" spans="1:18" s="46" customFormat="1" ht="25.9" customHeight="1" x14ac:dyDescent="0.25">
      <c r="A3" s="38" t="s">
        <v>41</v>
      </c>
      <c r="B3" s="39" t="e">
        <f>жил_1оч.!E11*достаточность!O6+#REF!*достаточность!P6+#REF!*достаточность!Q6+#REF!*достаточность!R6+нежил_1оч.!E11*достаточность!O7+#REF!*достаточность!P7+#REF!*достаточность!Q7+#REF!*достаточность!R7</f>
        <v>#REF!</v>
      </c>
      <c r="C3" s="39">
        <f>5749233.09946753/12</f>
        <v>479102.75828896085</v>
      </c>
      <c r="D3" s="39" t="e">
        <f>B3-C3</f>
        <v>#REF!</v>
      </c>
      <c r="E3" s="40" t="e">
        <f>B3/C3*100-100</f>
        <v>#REF!</v>
      </c>
      <c r="F3" s="40" t="e">
        <f>B3/N9</f>
        <v>#REF!</v>
      </c>
      <c r="G3" s="41">
        <f>C3/N9</f>
        <v>9.4602824105901018</v>
      </c>
      <c r="H3" s="42"/>
      <c r="I3" s="43"/>
      <c r="J3" s="44" t="e">
        <f>B3*$J$17/$B$17</f>
        <v>#REF!</v>
      </c>
      <c r="K3" s="44" t="e">
        <f>J3*$K$17/$J$17</f>
        <v>#REF!</v>
      </c>
      <c r="L3" s="45"/>
      <c r="M3" s="45"/>
      <c r="N3" s="45"/>
      <c r="O3" s="45"/>
      <c r="P3" s="45"/>
    </row>
    <row r="4" spans="1:18" s="46" customFormat="1" ht="25.9" customHeight="1" x14ac:dyDescent="0.25">
      <c r="A4" s="38" t="s">
        <v>42</v>
      </c>
      <c r="B4" s="39" t="e">
        <f>жил_1оч.!E12*достаточность!O6+#REF!*достаточность!P6+#REF!*достаточность!Q6+#REF!*достаточность!R6+нежил_1оч.!E12*достаточность!O7+#REF!*достаточность!P7+#REF!*достаточность!Q7+#REF!*достаточность!R7</f>
        <v>#REF!</v>
      </c>
      <c r="C4" s="39">
        <f>1207976.9009074/12</f>
        <v>100664.74174228334</v>
      </c>
      <c r="D4" s="39" t="e">
        <f t="shared" ref="D4:D17" si="0">B4-C4</f>
        <v>#REF!</v>
      </c>
      <c r="E4" s="40" t="e">
        <f t="shared" ref="E4:E17" si="1">B4/C4*100-100</f>
        <v>#REF!</v>
      </c>
      <c r="F4" s="40"/>
      <c r="G4" s="41"/>
      <c r="H4" s="47"/>
      <c r="I4" s="48"/>
      <c r="J4" s="44" t="e">
        <f t="shared" ref="J4:J16" si="2">B4*$J$17/$B$17</f>
        <v>#REF!</v>
      </c>
      <c r="K4" s="44" t="e">
        <f t="shared" ref="K4:K16" si="3">J4*$K$17/$J$17</f>
        <v>#REF!</v>
      </c>
      <c r="L4" s="45"/>
      <c r="M4" s="45"/>
      <c r="N4" s="45"/>
      <c r="O4" s="45"/>
      <c r="P4" s="45"/>
    </row>
    <row r="5" spans="1:18" s="46" customFormat="1" ht="25.9" customHeight="1" x14ac:dyDescent="0.25">
      <c r="A5" s="38" t="s">
        <v>43</v>
      </c>
      <c r="B5" s="39" t="e">
        <f>жил_1оч.!E13*достаточность!O6+#REF!*достаточность!P6+#REF!*достаточность!Q6+#REF!*достаточность!R6</f>
        <v>#REF!</v>
      </c>
      <c r="C5" s="39">
        <f>2313644.18515471/12</f>
        <v>192803.68209622582</v>
      </c>
      <c r="D5" s="39" t="e">
        <f t="shared" si="0"/>
        <v>#REF!</v>
      </c>
      <c r="E5" s="40" t="e">
        <f t="shared" si="1"/>
        <v>#REF!</v>
      </c>
      <c r="F5" s="40" t="e">
        <f>B5/N6</f>
        <v>#REF!</v>
      </c>
      <c r="G5" s="41">
        <f>C5/N6</f>
        <v>3.8985680334895525</v>
      </c>
      <c r="H5" s="42"/>
      <c r="I5" s="43"/>
      <c r="J5" s="44" t="e">
        <f t="shared" si="2"/>
        <v>#REF!</v>
      </c>
      <c r="K5" s="44" t="e">
        <f t="shared" si="3"/>
        <v>#REF!</v>
      </c>
      <c r="L5" s="45"/>
      <c r="M5" s="45" t="s">
        <v>44</v>
      </c>
      <c r="N5" s="45"/>
      <c r="O5" s="45" t="s">
        <v>60</v>
      </c>
      <c r="P5" s="45" t="s">
        <v>61</v>
      </c>
      <c r="Q5" s="45" t="s">
        <v>62</v>
      </c>
      <c r="R5" s="45" t="s">
        <v>63</v>
      </c>
    </row>
    <row r="6" spans="1:18" s="46" customFormat="1" ht="25.9" customHeight="1" x14ac:dyDescent="0.25">
      <c r="A6" s="38" t="s">
        <v>45</v>
      </c>
      <c r="B6" s="39" t="e">
        <f>жил_1оч.!E14*достаточность!O6+#REF!*достаточность!P6+#REF!*достаточность!Q6+#REF!*достаточность!R6+нежил_1оч.!E13*достаточность!O7+#REF!*достаточность!P7+#REF!*достаточность!Q7+#REF!*достаточность!R7</f>
        <v>#REF!</v>
      </c>
      <c r="C6" s="39">
        <f>1996221.94579896/12</f>
        <v>166351.82881658</v>
      </c>
      <c r="D6" s="39" t="e">
        <f t="shared" si="0"/>
        <v>#REF!</v>
      </c>
      <c r="E6" s="40" t="e">
        <f t="shared" si="1"/>
        <v>#REF!</v>
      </c>
      <c r="F6" s="40" t="e">
        <f>B6/N9</f>
        <v>#REF!</v>
      </c>
      <c r="G6" s="41">
        <f>C6/N9</f>
        <v>3.2847552073031934</v>
      </c>
      <c r="H6" s="42"/>
      <c r="I6" s="43"/>
      <c r="J6" s="44" t="e">
        <f t="shared" si="2"/>
        <v>#REF!</v>
      </c>
      <c r="K6" s="44" t="e">
        <f t="shared" si="3"/>
        <v>#REF!</v>
      </c>
      <c r="L6" s="45"/>
      <c r="M6" s="45" t="s">
        <v>46</v>
      </c>
      <c r="N6" s="59">
        <v>49455</v>
      </c>
      <c r="O6" s="59">
        <v>15718.9</v>
      </c>
      <c r="P6" s="59">
        <v>12105.5</v>
      </c>
      <c r="Q6" s="59">
        <v>10787.6</v>
      </c>
      <c r="R6" s="59">
        <v>10843</v>
      </c>
    </row>
    <row r="7" spans="1:18" s="46" customFormat="1" ht="25.9" customHeight="1" x14ac:dyDescent="0.25">
      <c r="A7" s="38" t="s">
        <v>47</v>
      </c>
      <c r="B7" s="39">
        <v>0</v>
      </c>
      <c r="C7" s="39">
        <v>0</v>
      </c>
      <c r="D7" s="39">
        <f t="shared" si="0"/>
        <v>0</v>
      </c>
      <c r="E7" s="40">
        <v>0</v>
      </c>
      <c r="F7" s="40"/>
      <c r="G7" s="41"/>
      <c r="H7" s="42"/>
      <c r="I7" s="43"/>
      <c r="J7" s="44"/>
      <c r="K7" s="44"/>
      <c r="L7" s="45"/>
      <c r="M7" s="45" t="s">
        <v>48</v>
      </c>
      <c r="N7" s="59">
        <v>1188.5999999999999</v>
      </c>
      <c r="O7" s="59">
        <v>458.3</v>
      </c>
      <c r="P7" s="59">
        <v>228</v>
      </c>
      <c r="Q7" s="59">
        <v>254.9</v>
      </c>
      <c r="R7" s="59">
        <v>247.4</v>
      </c>
    </row>
    <row r="8" spans="1:18" s="45" customFormat="1" ht="25.9" customHeight="1" x14ac:dyDescent="0.25">
      <c r="A8" s="38" t="s">
        <v>49</v>
      </c>
      <c r="B8" s="39" t="e">
        <f>жил_1оч.!E18*достаточность!O6+#REF!*достаточность!P6+#REF!*достаточность!Q6+#REF!*достаточность!R6+нежил_1оч.!E15*достаточность!O7+#REF!*достаточность!P7+#REF!*достаточность!Q7+#REF!*достаточность!R7</f>
        <v>#REF!</v>
      </c>
      <c r="C8" s="39">
        <f>325289.934965413/12</f>
        <v>27107.494580451083</v>
      </c>
      <c r="D8" s="39" t="e">
        <f t="shared" si="0"/>
        <v>#REF!</v>
      </c>
      <c r="E8" s="40" t="e">
        <f t="shared" si="1"/>
        <v>#REF!</v>
      </c>
      <c r="F8" s="40" t="e">
        <f>B8/N9</f>
        <v>#REF!</v>
      </c>
      <c r="G8" s="41">
        <f>C8/N9</f>
        <v>0.53526002457272159</v>
      </c>
      <c r="H8" s="47"/>
      <c r="I8" s="48"/>
      <c r="J8" s="44" t="e">
        <f t="shared" si="2"/>
        <v>#REF!</v>
      </c>
      <c r="K8" s="44" t="e">
        <f t="shared" si="3"/>
        <v>#REF!</v>
      </c>
      <c r="M8" s="45" t="s">
        <v>50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</row>
    <row r="9" spans="1:18" s="45" customFormat="1" ht="25.9" customHeight="1" x14ac:dyDescent="0.25">
      <c r="A9" s="38" t="s">
        <v>51</v>
      </c>
      <c r="B9" s="39" t="e">
        <f>(жил_1оч.!E15+жил_1оч.!E16+жил_1оч.!E17)*достаточность!O6+(#REF!+#REF!+#REF!)*достаточность!P6+(#REF!+#REF!+#REF!)*достаточность!Q6+(#REF!+#REF!+#REF!)*достаточность!R6+нежил_1оч.!E14*достаточность!O7+#REF!*достаточность!P7+#REF!*достаточность!Q7+#REF!*достаточность!R7</f>
        <v>#REF!</v>
      </c>
      <c r="C9" s="39">
        <f>278824.44/12</f>
        <v>23235.37</v>
      </c>
      <c r="D9" s="39" t="e">
        <f t="shared" si="0"/>
        <v>#REF!</v>
      </c>
      <c r="E9" s="40" t="e">
        <f t="shared" si="1"/>
        <v>#REF!</v>
      </c>
      <c r="F9" s="40" t="e">
        <f>B9/N9</f>
        <v>#REF!</v>
      </c>
      <c r="G9" s="41">
        <f>C9/N9</f>
        <v>0.45880170446018842</v>
      </c>
      <c r="H9" s="47"/>
      <c r="I9" s="48"/>
      <c r="J9" s="44" t="e">
        <f t="shared" si="2"/>
        <v>#REF!</v>
      </c>
      <c r="K9" s="44" t="e">
        <f t="shared" si="3"/>
        <v>#REF!</v>
      </c>
      <c r="N9" s="59">
        <f>SUM(N6:N8)</f>
        <v>50643.6</v>
      </c>
      <c r="O9" s="59">
        <f t="shared" ref="O9:R9" si="4">SUM(O6:O8)</f>
        <v>16177.199999999999</v>
      </c>
      <c r="P9" s="59">
        <f t="shared" si="4"/>
        <v>12333.5</v>
      </c>
      <c r="Q9" s="59">
        <f t="shared" si="4"/>
        <v>11042.5</v>
      </c>
      <c r="R9" s="59">
        <f t="shared" si="4"/>
        <v>11090.4</v>
      </c>
    </row>
    <row r="10" spans="1:18" s="45" customFormat="1" ht="25.9" customHeight="1" x14ac:dyDescent="0.25">
      <c r="A10" s="38" t="s">
        <v>52</v>
      </c>
      <c r="B10" s="39" t="e">
        <f>жил_1оч.!E19*достаточность!O6+#REF!*достаточность!P6+#REF!*достаточность!Q6+#REF!*достаточность!R6</f>
        <v>#REF!</v>
      </c>
      <c r="C10" s="39">
        <f>1168508.2371085/12</f>
        <v>97375.686425708336</v>
      </c>
      <c r="D10" s="39" t="e">
        <f t="shared" si="0"/>
        <v>#REF!</v>
      </c>
      <c r="E10" s="40" t="e">
        <f t="shared" si="1"/>
        <v>#REF!</v>
      </c>
      <c r="F10" s="40" t="e">
        <f>B10/N6</f>
        <v>#REF!</v>
      </c>
      <c r="G10" s="41">
        <f>C10/N6</f>
        <v>1.9689755621415093</v>
      </c>
      <c r="H10" s="47"/>
      <c r="I10" s="43"/>
      <c r="J10" s="44" t="e">
        <f t="shared" si="2"/>
        <v>#REF!</v>
      </c>
      <c r="K10" s="44" t="e">
        <f t="shared" si="3"/>
        <v>#REF!</v>
      </c>
    </row>
    <row r="11" spans="1:18" s="45" customFormat="1" ht="25.9" customHeight="1" x14ac:dyDescent="0.25">
      <c r="A11" s="38" t="s">
        <v>53</v>
      </c>
      <c r="B11" s="39" t="e">
        <f>жил_1оч.!E20*достаточность!O6+#REF!*достаточность!P6+#REF!*достаточность!Q6+#REF!*достаточность!R6+нежил_1оч.!E16*достаточность!O7+#REF!*достаточность!P7+#REF!*достаточность!Q7+#REF!*достаточность!R7</f>
        <v>#REF!</v>
      </c>
      <c r="C11" s="39">
        <f>2431903.74852824/12</f>
        <v>202658.64571068666</v>
      </c>
      <c r="D11" s="39" t="e">
        <f t="shared" si="0"/>
        <v>#REF!</v>
      </c>
      <c r="E11" s="40" t="e">
        <f t="shared" si="1"/>
        <v>#REF!</v>
      </c>
      <c r="F11" s="40" t="e">
        <f>B11/N9</f>
        <v>#REF!</v>
      </c>
      <c r="G11" s="41">
        <f>C11/N9</f>
        <v>4.001663501620869</v>
      </c>
      <c r="H11" s="47"/>
      <c r="I11" s="48"/>
      <c r="J11" s="44" t="e">
        <f t="shared" si="2"/>
        <v>#REF!</v>
      </c>
      <c r="K11" s="44" t="e">
        <f t="shared" si="3"/>
        <v>#REF!</v>
      </c>
    </row>
    <row r="12" spans="1:18" s="45" customFormat="1" ht="25.9" customHeight="1" x14ac:dyDescent="0.25">
      <c r="A12" s="38" t="s">
        <v>54</v>
      </c>
      <c r="B12" s="39" t="e">
        <f>жил_1оч.!E21*достаточность!O6+#REF!*достаточность!P6+#REF!*достаточность!Q6+#REF!*достаточность!R6+нежил_1оч.!E17*достаточность!O7+#REF!*достаточность!P7+#REF!*достаточность!Q7+#REF!*достаточность!R7</f>
        <v>#REF!</v>
      </c>
      <c r="C12" s="39">
        <f>3092119.06780159/12</f>
        <v>257676.58898346583</v>
      </c>
      <c r="D12" s="39" t="e">
        <f t="shared" si="0"/>
        <v>#REF!</v>
      </c>
      <c r="E12" s="40" t="e">
        <f t="shared" si="1"/>
        <v>#REF!</v>
      </c>
      <c r="F12" s="40" t="e">
        <f>B12/N9</f>
        <v>#REF!</v>
      </c>
      <c r="G12" s="41">
        <f>C12/N9</f>
        <v>5.0880385474860761</v>
      </c>
      <c r="H12" s="49"/>
      <c r="I12" s="48"/>
      <c r="J12" s="44" t="e">
        <f t="shared" si="2"/>
        <v>#REF!</v>
      </c>
      <c r="K12" s="44" t="e">
        <f t="shared" si="3"/>
        <v>#REF!</v>
      </c>
    </row>
    <row r="13" spans="1:18" s="45" customFormat="1" ht="25.9" customHeight="1" x14ac:dyDescent="0.25">
      <c r="A13" s="38" t="s">
        <v>55</v>
      </c>
      <c r="B13" s="39">
        <v>0</v>
      </c>
      <c r="C13" s="39">
        <v>0</v>
      </c>
      <c r="D13" s="39">
        <f t="shared" si="0"/>
        <v>0</v>
      </c>
      <c r="E13" s="40">
        <v>0</v>
      </c>
      <c r="F13" s="40"/>
      <c r="G13" s="41"/>
      <c r="H13" s="47"/>
      <c r="I13" s="48"/>
      <c r="J13" s="44" t="e">
        <f t="shared" si="2"/>
        <v>#REF!</v>
      </c>
      <c r="K13" s="44" t="e">
        <f t="shared" si="3"/>
        <v>#REF!</v>
      </c>
    </row>
    <row r="14" spans="1:18" s="45" customFormat="1" ht="25.9" customHeight="1" x14ac:dyDescent="0.25">
      <c r="A14" s="38" t="s">
        <v>56</v>
      </c>
      <c r="B14" s="39" t="e">
        <f>жил_1оч.!E22*достаточность!O6+#REF!*достаточность!P6+#REF!*достаточность!Q6+#REF!*достаточность!R6+нежил_1оч.!E18*достаточность!O7+#REF!*достаточность!P7+#REF!*достаточность!Q7+#REF!*достаточность!R7</f>
        <v>#REF!</v>
      </c>
      <c r="C14" s="39">
        <f>1745225.46594306/12</f>
        <v>145435.45549525498</v>
      </c>
      <c r="D14" s="39" t="e">
        <f t="shared" si="0"/>
        <v>#REF!</v>
      </c>
      <c r="E14" s="40" t="e">
        <f t="shared" si="1"/>
        <v>#REF!</v>
      </c>
      <c r="F14" s="40" t="e">
        <f>B14/N9</f>
        <v>#REF!</v>
      </c>
      <c r="G14" s="41">
        <f>C14/N9</f>
        <v>2.8717440208684808</v>
      </c>
      <c r="H14" s="47"/>
      <c r="I14" s="48"/>
      <c r="J14" s="44" t="e">
        <f t="shared" si="2"/>
        <v>#REF!</v>
      </c>
      <c r="K14" s="44" t="e">
        <f t="shared" si="3"/>
        <v>#REF!</v>
      </c>
    </row>
    <row r="15" spans="1:18" s="45" customFormat="1" ht="25.9" customHeight="1" x14ac:dyDescent="0.25">
      <c r="A15" s="38" t="s">
        <v>57</v>
      </c>
      <c r="B15" s="39" t="e">
        <f>жил_1оч.!E23*достаточность!O6+#REF!*достаточность!P6+#REF!*достаточность!Q6+#REF!*достаточность!R6+нежил_1оч.!E19*достаточность!O7+#REF!*достаточность!P7+#REF!*достаточность!Q7+#REF!*достаточность!R7</f>
        <v>#REF!</v>
      </c>
      <c r="C15" s="39">
        <f>3097596.43693376/12</f>
        <v>258133.03641114666</v>
      </c>
      <c r="D15" s="39" t="e">
        <f t="shared" si="0"/>
        <v>#REF!</v>
      </c>
      <c r="E15" s="40" t="e">
        <f t="shared" si="1"/>
        <v>#REF!</v>
      </c>
      <c r="F15" s="40" t="e">
        <f>B15/N9</f>
        <v>#REF!</v>
      </c>
      <c r="G15" s="41">
        <f>C15/N9</f>
        <v>5.0970514815523913</v>
      </c>
      <c r="H15" s="42"/>
      <c r="I15" s="43"/>
      <c r="J15" s="44" t="e">
        <f t="shared" si="2"/>
        <v>#REF!</v>
      </c>
      <c r="K15" s="44" t="e">
        <f t="shared" si="3"/>
        <v>#REF!</v>
      </c>
    </row>
    <row r="16" spans="1:18" s="45" customFormat="1" ht="25.9" customHeight="1" x14ac:dyDescent="0.25">
      <c r="A16" s="50" t="s">
        <v>58</v>
      </c>
      <c r="B16" s="39" t="e">
        <f>жил_1оч.!E24*достаточность!O6+#REF!*достаточность!P6+#REF!*достаточность!Q6+#REF!*достаточность!R6+нежил_1оч.!E20*достаточность!O7+#REF!*достаточность!P7+#REF!*достаточность!Q7+#REF!*достаточность!R7</f>
        <v>#REF!</v>
      </c>
      <c r="C16" s="39">
        <f>126.499551206353/12</f>
        <v>10.541629267196084</v>
      </c>
      <c r="D16" s="39" t="e">
        <f t="shared" si="0"/>
        <v>#REF!</v>
      </c>
      <c r="E16" s="40" t="e">
        <f t="shared" si="1"/>
        <v>#REF!</v>
      </c>
      <c r="F16" s="40" t="e">
        <f>B16/N9</f>
        <v>#REF!</v>
      </c>
      <c r="G16" s="41">
        <f>C16/N9</f>
        <v>2.0815323687881754E-4</v>
      </c>
      <c r="H16" s="51"/>
      <c r="I16" s="52"/>
      <c r="J16" s="44" t="e">
        <f t="shared" si="2"/>
        <v>#REF!</v>
      </c>
      <c r="K16" s="44" t="e">
        <f t="shared" si="3"/>
        <v>#REF!</v>
      </c>
    </row>
    <row r="17" spans="1:11" s="45" customFormat="1" ht="25.9" customHeight="1" x14ac:dyDescent="0.25">
      <c r="A17" s="53" t="s">
        <v>59</v>
      </c>
      <c r="B17" s="54" t="e">
        <f>SUM(B3:B16)</f>
        <v>#REF!</v>
      </c>
      <c r="C17" s="54">
        <f>SUM(C3:C16)</f>
        <v>1950555.8301800308</v>
      </c>
      <c r="D17" s="54" t="e">
        <f t="shared" si="0"/>
        <v>#REF!</v>
      </c>
      <c r="E17" s="55" t="e">
        <f t="shared" si="1"/>
        <v>#REF!</v>
      </c>
      <c r="F17" s="55" t="e">
        <f>SUM(F3:F16)</f>
        <v>#REF!</v>
      </c>
      <c r="G17" s="56">
        <f>SUM(G3:G16)</f>
        <v>36.665348647321956</v>
      </c>
      <c r="H17" s="57"/>
      <c r="I17" s="58"/>
      <c r="J17" s="44">
        <v>100</v>
      </c>
      <c r="K17" s="44">
        <v>280225.66057215002</v>
      </c>
    </row>
  </sheetData>
  <mergeCells count="2">
    <mergeCell ref="A1:E1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жил_1оч.</vt:lpstr>
      <vt:lpstr>нежил_1оч.</vt:lpstr>
      <vt:lpstr>достаточность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2019-08-14T07:07:17Z</cp:lastPrinted>
  <dcterms:created xsi:type="dcterms:W3CDTF">2015-08-11T14:37:28Z</dcterms:created>
  <dcterms:modified xsi:type="dcterms:W3CDTF">2020-11-05T14:48:25Z</dcterms:modified>
</cp:coreProperties>
</file>